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5480" windowHeight="8010" activeTab="5"/>
  </bookViews>
  <sheets>
    <sheet name="2018 new" sheetId="8" r:id="rId1"/>
    <sheet name="TH new" sheetId="6" r:id="rId2"/>
    <sheet name="2018" sheetId="1" r:id="rId3"/>
    <sheet name="2019" sheetId="3" r:id="rId4"/>
    <sheet name="2020" sheetId="4" r:id="rId5"/>
    <sheet name="TH" sheetId="5" r:id="rId6"/>
  </sheets>
  <definedNames>
    <definedName name="_xlnm.Print_Titles" localSheetId="0">'2018 new'!$3:$3</definedName>
    <definedName name="_xlnm.Print_Titles" localSheetId="5">TH!$3:$3</definedName>
    <definedName name="_xlnm.Print_Titles" localSheetId="1">'TH new'!$3:$3</definedName>
  </definedNames>
  <calcPr calcId="144525"/>
</workbook>
</file>

<file path=xl/calcChain.xml><?xml version="1.0" encoding="utf-8"?>
<calcChain xmlns="http://schemas.openxmlformats.org/spreadsheetml/2006/main">
  <c r="G268" i="6" l="1"/>
  <c r="G265" i="6"/>
  <c r="G240" i="6"/>
  <c r="G203" i="6"/>
  <c r="G147" i="6"/>
  <c r="G146" i="6"/>
  <c r="G134" i="6"/>
  <c r="G122" i="6"/>
  <c r="G6" i="6"/>
  <c r="G514" i="6"/>
  <c r="G506" i="6"/>
  <c r="G496" i="6"/>
  <c r="G477" i="6"/>
  <c r="G493" i="6" s="1"/>
  <c r="G319" i="6"/>
  <c r="G293" i="6"/>
  <c r="G75" i="6"/>
  <c r="G63" i="6"/>
  <c r="G35" i="6"/>
  <c r="G356" i="8"/>
  <c r="G346" i="8"/>
  <c r="G345" i="8"/>
  <c r="G322" i="8"/>
  <c r="G297" i="8"/>
  <c r="G296" i="8"/>
  <c r="G280" i="8"/>
  <c r="G122" i="8"/>
  <c r="G121" i="8" s="1"/>
  <c r="G74" i="8"/>
  <c r="G62" i="8"/>
  <c r="G4" i="8" s="1"/>
  <c r="G34" i="8"/>
  <c r="G5" i="8"/>
  <c r="G554" i="6"/>
  <c r="G553" i="6"/>
  <c r="G552" i="6"/>
  <c r="G551" i="6"/>
  <c r="G544" i="6"/>
  <c r="G543" i="6"/>
  <c r="G542" i="6"/>
  <c r="G541" i="6"/>
  <c r="G531" i="6"/>
  <c r="G528" i="6"/>
  <c r="G527" i="6"/>
  <c r="G526" i="6"/>
  <c r="G516" i="6"/>
  <c r="G264" i="6"/>
  <c r="G263" i="6"/>
  <c r="G262" i="6"/>
  <c r="G261" i="6"/>
  <c r="G260" i="6"/>
  <c r="G259" i="6"/>
  <c r="G258" i="6"/>
  <c r="G257" i="6"/>
  <c r="G256" i="6"/>
  <c r="G255" i="6"/>
  <c r="G254" i="6"/>
  <c r="G252" i="6"/>
  <c r="G250" i="6"/>
  <c r="G249" i="6"/>
  <c r="G248" i="6"/>
  <c r="G246" i="6"/>
  <c r="G245" i="6"/>
  <c r="G244" i="6"/>
  <c r="G242" i="6"/>
  <c r="G241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04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3" i="6"/>
  <c r="G154" i="6" s="1"/>
  <c r="G150" i="6"/>
  <c r="G151" i="6" s="1"/>
  <c r="G145" i="6"/>
  <c r="G144" i="6"/>
  <c r="G143" i="6"/>
  <c r="G142" i="6"/>
  <c r="G141" i="6"/>
  <c r="A141" i="6"/>
  <c r="A142" i="6" s="1"/>
  <c r="A143" i="6" s="1"/>
  <c r="A144" i="6" s="1"/>
  <c r="A145" i="6" s="1"/>
  <c r="G140" i="6"/>
  <c r="G139" i="6"/>
  <c r="G138" i="6"/>
  <c r="G137" i="6"/>
  <c r="G136" i="6"/>
  <c r="G133" i="6"/>
  <c r="G132" i="6"/>
  <c r="G131" i="6"/>
  <c r="G130" i="6"/>
  <c r="G129" i="6"/>
  <c r="A129" i="6"/>
  <c r="A130" i="6" s="1"/>
  <c r="A131" i="6" s="1"/>
  <c r="A132" i="6" s="1"/>
  <c r="A133" i="6" s="1"/>
  <c r="G128" i="6"/>
  <c r="G127" i="6"/>
  <c r="G126" i="6"/>
  <c r="G125" i="6"/>
  <c r="G124" i="6"/>
  <c r="G316" i="6" l="1"/>
  <c r="G208" i="6"/>
  <c r="G155" i="6"/>
  <c r="G158" i="6"/>
  <c r="G205" i="6" s="1"/>
  <c r="G529" i="6"/>
  <c r="G555" i="6"/>
  <c r="G364" i="8"/>
  <c r="G124" i="5"/>
  <c r="G35" i="5"/>
  <c r="G542" i="5"/>
  <c r="G541" i="5"/>
  <c r="G540" i="5"/>
  <c r="G539" i="5"/>
  <c r="G532" i="5"/>
  <c r="G531" i="5"/>
  <c r="G530" i="5"/>
  <c r="G529" i="5"/>
  <c r="G519" i="5"/>
  <c r="G516" i="5"/>
  <c r="G515" i="5"/>
  <c r="G514" i="5"/>
  <c r="G504" i="5"/>
  <c r="G259" i="5"/>
  <c r="G258" i="5"/>
  <c r="G257" i="5"/>
  <c r="G256" i="5"/>
  <c r="G255" i="5"/>
  <c r="G254" i="5"/>
  <c r="G253" i="5"/>
  <c r="G252" i="5"/>
  <c r="G251" i="5"/>
  <c r="G250" i="5"/>
  <c r="G249" i="5"/>
  <c r="G247" i="5"/>
  <c r="G245" i="5"/>
  <c r="G244" i="5"/>
  <c r="G243" i="5"/>
  <c r="G241" i="5"/>
  <c r="G240" i="5"/>
  <c r="G239" i="5"/>
  <c r="G237" i="5"/>
  <c r="G236" i="5"/>
  <c r="G235" i="5"/>
  <c r="G234" i="5"/>
  <c r="G233" i="5"/>
  <c r="G232" i="5"/>
  <c r="G231" i="5"/>
  <c r="G230" i="5"/>
  <c r="G229" i="5"/>
  <c r="G228" i="5"/>
  <c r="G227" i="5"/>
  <c r="G226" i="5"/>
  <c r="G225" i="5"/>
  <c r="G224" i="5"/>
  <c r="G223" i="5"/>
  <c r="G222" i="5"/>
  <c r="G221" i="5"/>
  <c r="G220" i="5"/>
  <c r="G219" i="5"/>
  <c r="G218" i="5"/>
  <c r="G217" i="5"/>
  <c r="G216" i="5"/>
  <c r="G215" i="5"/>
  <c r="G214" i="5"/>
  <c r="G213" i="5"/>
  <c r="G212" i="5"/>
  <c r="G211" i="5"/>
  <c r="G210" i="5"/>
  <c r="G209" i="5"/>
  <c r="G208" i="5"/>
  <c r="G207" i="5"/>
  <c r="G199" i="5"/>
  <c r="G198" i="5"/>
  <c r="G197" i="5"/>
  <c r="G196" i="5"/>
  <c r="G195" i="5"/>
  <c r="G194" i="5"/>
  <c r="G193" i="5"/>
  <c r="G192" i="5"/>
  <c r="G191" i="5"/>
  <c r="G190" i="5"/>
  <c r="G189" i="5"/>
  <c r="G188" i="5"/>
  <c r="G187" i="5"/>
  <c r="G186" i="5"/>
  <c r="G185" i="5"/>
  <c r="G184" i="5"/>
  <c r="G183" i="5"/>
  <c r="G182" i="5"/>
  <c r="G181" i="5"/>
  <c r="G180" i="5"/>
  <c r="G179" i="5"/>
  <c r="G178" i="5"/>
  <c r="G177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9" i="5"/>
  <c r="G158" i="5"/>
  <c r="G157" i="5"/>
  <c r="G156" i="5"/>
  <c r="G155" i="5"/>
  <c r="G148" i="5"/>
  <c r="G149" i="5" s="1"/>
  <c r="G145" i="5"/>
  <c r="G146" i="5" s="1"/>
  <c r="G140" i="5"/>
  <c r="G139" i="5"/>
  <c r="G138" i="5"/>
  <c r="G137" i="5"/>
  <c r="G136" i="5"/>
  <c r="A136" i="5"/>
  <c r="A137" i="5" s="1"/>
  <c r="A138" i="5" s="1"/>
  <c r="A139" i="5" s="1"/>
  <c r="A140" i="5" s="1"/>
  <c r="G135" i="5"/>
  <c r="G134" i="5"/>
  <c r="G133" i="5"/>
  <c r="G132" i="5"/>
  <c r="G131" i="5"/>
  <c r="G128" i="5"/>
  <c r="G127" i="5"/>
  <c r="G126" i="5"/>
  <c r="G125" i="5"/>
  <c r="A124" i="5"/>
  <c r="A125" i="5" s="1"/>
  <c r="A126" i="5" s="1"/>
  <c r="A127" i="5" s="1"/>
  <c r="A128" i="5" s="1"/>
  <c r="G123" i="5"/>
  <c r="G122" i="5"/>
  <c r="G121" i="5"/>
  <c r="G120" i="5"/>
  <c r="G119" i="5"/>
  <c r="G501" i="5"/>
  <c r="G491" i="5"/>
  <c r="G472" i="5"/>
  <c r="G314" i="5"/>
  <c r="G288" i="5"/>
  <c r="G263" i="5"/>
  <c r="G73" i="5"/>
  <c r="G61" i="5"/>
  <c r="G6" i="5"/>
  <c r="G556" i="6" l="1"/>
  <c r="G557" i="6"/>
  <c r="G517" i="5"/>
  <c r="G543" i="5"/>
  <c r="G203" i="5"/>
  <c r="G260" i="5" s="1"/>
  <c r="G488" i="5"/>
  <c r="G117" i="5"/>
  <c r="G311" i="5"/>
  <c r="G502" i="5"/>
  <c r="G150" i="5"/>
  <c r="G544" i="5"/>
  <c r="G129" i="5"/>
  <c r="G141" i="5"/>
  <c r="G153" i="5"/>
  <c r="G200" i="5" s="1"/>
  <c r="G9" i="3"/>
  <c r="G142" i="5" l="1"/>
  <c r="G545" i="5" s="1"/>
  <c r="G324" i="1"/>
  <c r="G40" i="4"/>
  <c r="G41" i="4"/>
  <c r="G42" i="4"/>
  <c r="G39" i="4"/>
  <c r="G19" i="4"/>
  <c r="G32" i="4"/>
  <c r="G16" i="4" l="1"/>
  <c r="G31" i="4" l="1"/>
  <c r="G30" i="4"/>
  <c r="G29" i="4"/>
  <c r="G18" i="4" s="1"/>
  <c r="G15" i="4"/>
  <c r="G14" i="4"/>
  <c r="G13" i="4"/>
  <c r="G12" i="4"/>
  <c r="G11" i="4"/>
  <c r="G10" i="4"/>
  <c r="A10" i="4"/>
  <c r="A11" i="4" s="1"/>
  <c r="A12" i="4" s="1"/>
  <c r="A13" i="4" s="1"/>
  <c r="A14" i="4" s="1"/>
  <c r="G9" i="4"/>
  <c r="G8" i="4"/>
  <c r="G7" i="4"/>
  <c r="G6" i="4"/>
  <c r="G5" i="4"/>
  <c r="G137" i="3"/>
  <c r="G136" i="3"/>
  <c r="G135" i="3"/>
  <c r="G125" i="3"/>
  <c r="G124" i="3" s="1"/>
  <c r="G123" i="3"/>
  <c r="G122" i="3"/>
  <c r="G121" i="3"/>
  <c r="G120" i="3"/>
  <c r="G119" i="3"/>
  <c r="G118" i="3"/>
  <c r="G117" i="3"/>
  <c r="G116" i="3"/>
  <c r="G115" i="3"/>
  <c r="G114" i="3"/>
  <c r="G113" i="3"/>
  <c r="G111" i="3"/>
  <c r="G109" i="3"/>
  <c r="G108" i="3"/>
  <c r="G107" i="3"/>
  <c r="G105" i="3"/>
  <c r="G104" i="3"/>
  <c r="G103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21" i="3"/>
  <c r="G67" i="3" l="1"/>
  <c r="G66" i="3" s="1"/>
  <c r="G19" i="3"/>
  <c r="G18" i="3" s="1"/>
  <c r="G4" i="4"/>
  <c r="G43" i="4" s="1"/>
  <c r="G10" i="3" l="1"/>
  <c r="G11" i="3"/>
  <c r="G12" i="3"/>
  <c r="G13" i="3"/>
  <c r="G14" i="3"/>
  <c r="A10" i="3"/>
  <c r="A11" i="3" s="1"/>
  <c r="A12" i="3" s="1"/>
  <c r="A13" i="3" s="1"/>
  <c r="A14" i="3" s="1"/>
  <c r="G16" i="3" l="1"/>
  <c r="G15" i="3" s="1"/>
  <c r="G8" i="3"/>
  <c r="G7" i="3"/>
  <c r="G6" i="3"/>
  <c r="G5" i="3"/>
  <c r="G351" i="1"/>
  <c r="G4" i="3" l="1"/>
  <c r="G138" i="3" s="1"/>
  <c r="G166" i="1"/>
  <c r="G117" i="1"/>
  <c r="G142" i="1"/>
  <c r="G341" i="1"/>
  <c r="G340" i="1" l="1"/>
  <c r="G116" i="1"/>
  <c r="G165" i="1"/>
  <c r="G5" i="1"/>
  <c r="G60" i="1" l="1"/>
  <c r="G72" i="1" l="1"/>
  <c r="G34" i="1" l="1"/>
  <c r="G4" i="1" s="1"/>
  <c r="G352" i="1" s="1"/>
</calcChain>
</file>

<file path=xl/sharedStrings.xml><?xml version="1.0" encoding="utf-8"?>
<sst xmlns="http://schemas.openxmlformats.org/spreadsheetml/2006/main" count="2825" uniqueCount="595">
  <si>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</si>
  <si>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</si>
  <si>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</si>
  <si>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</si>
  <si>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</si>
  <si>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</si>
  <si>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</si>
  <si>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</si>
  <si>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</si>
  <si>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</si>
  <si>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</si>
  <si>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</si>
  <si>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</si>
  <si>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</si>
  <si>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</si>
  <si>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</si>
  <si>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</si>
  <si>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</si>
  <si>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</si>
  <si>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</si>
  <si>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</si>
  <si>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</si>
  <si>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</si>
  <si>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</si>
  <si>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</si>
  <si>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</si>
  <si>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</si>
  <si>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</si>
  <si>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</si>
  <si>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</si>
  <si>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</si>
  <si>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</si>
  <si>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</si>
  <si>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</si>
  <si>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</si>
  <si>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</si>
  <si>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</si>
  <si>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</si>
  <si>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</si>
  <si>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</si>
  <si>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</si>
  <si>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</si>
  <si>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</si>
  <si>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</si>
  <si>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</si>
  <si>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</si>
  <si>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</si>
  <si>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</si>
  <si>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</si>
  <si>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</si>
  <si>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</si>
  <si>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</si>
  <si>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</si>
  <si>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</si>
  <si>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</si>
  <si>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</si>
  <si>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</si>
  <si>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</si>
  <si>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</si>
  <si>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</si>
  <si>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</si>
  <si>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</si>
  <si>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</si>
  <si>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</si>
  <si>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</si>
  <si>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</si>
  <si>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</si>
  <si>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</si>
  <si>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</si>
  <si>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</si>
  <si>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</si>
  <si>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</si>
  <si>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</si>
  <si>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</si>
  <si>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</si>
  <si>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</si>
  <si>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</si>
  <si>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</si>
  <si>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</si>
  <si>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</si>
  <si>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</si>
  <si>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</si>
  <si>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</si>
  <si>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</si>
  <si>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</si>
  <si>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</si>
  <si>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</si>
  <si>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</si>
  <si>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</si>
  <si>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</si>
  <si>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</si>
  <si>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</si>
  <si>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</si>
  <si>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</si>
  <si>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</si>
  <si>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</si>
  <si>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</si>
  <si>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</si>
  <si>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</si>
  <si>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</si>
  <si>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</si>
  <si>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</si>
  <si>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</si>
  <si>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</si>
  <si>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</si>
  <si>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</si>
  <si>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</si>
  <si>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</si>
  <si>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</si>
  <si>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</si>
  <si>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</si>
  <si>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</si>
  <si>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</si>
  <si>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</si>
  <si>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</si>
  <si>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</si>
  <si>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</si>
  <si>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</si>
  <si>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</si>
  <si>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</si>
  <si>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</si>
  <si>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</si>
  <si>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</si>
  <si>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</si>
  <si>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</si>
  <si>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</si>
  <si>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</si>
  <si>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</si>
  <si>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</si>
  <si>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</si>
  <si>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</si>
  <si>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</si>
  <si>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</si>
  <si>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</si>
  <si>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</si>
  <si>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</si>
  <si>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</si>
  <si>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</si>
  <si>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</si>
  <si>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</si>
  <si>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</si>
  <si>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</si>
  <si>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</si>
  <si>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</si>
  <si>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</si>
  <si>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</si>
  <si>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</si>
  <si>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</si>
  <si>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</si>
  <si>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</si>
  <si>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</si>
  <si>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</si>
  <si>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Trung quốc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</si>
  <si>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</si>
  <si>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</si>
  <si>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</si>
  <si>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</si>
  <si>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</si>
  <si>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</si>
  <si>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</si>
  <si>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</si>
  <si>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</si>
  <si>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</si>
  <si>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</si>
  <si>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</si>
  <si>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</si>
  <si>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</si>
  <si>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</si>
  <si>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</si>
  <si>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</si>
  <si>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</si>
  <si>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</si>
  <si>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</si>
  <si>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</si>
  <si>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</si>
  <si>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</si>
  <si>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</si>
  <si>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</si>
  <si>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</si>
  <si>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</si>
  <si>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</si>
  <si>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</si>
  <si>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</si>
  <si>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</si>
  <si>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</si>
  <si>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</si>
  <si>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</si>
  <si>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Hãng sản xuất: BETA</t>
  </si>
  <si>
    <t>Model: 2033EL/B</t>
  </si>
  <si>
    <t>I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</si>
  <si>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</si>
  <si>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</si>
  <si>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</si>
  <si>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</si>
  <si>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</si>
  <si>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</si>
  <si>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</si>
  <si>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</si>
  <si>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</si>
  <si>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</si>
  <si>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</si>
  <si>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</si>
  <si>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</si>
  <si>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</si>
  <si>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</si>
  <si>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</si>
  <si>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</si>
  <si>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</si>
  <si>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</si>
  <si>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</si>
  <si>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</si>
  <si>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</si>
  <si>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</si>
  <si>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</si>
  <si>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</si>
  <si>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</si>
  <si>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</si>
  <si>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</si>
  <si>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</si>
  <si>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</si>
  <si>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</si>
  <si>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</si>
  <si>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</si>
  <si>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</si>
  <si>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</si>
  <si>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</si>
  <si>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</si>
  <si>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</si>
  <si>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</si>
  <si>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</si>
  <si>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</si>
  <si>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</si>
  <si>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</si>
  <si>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</si>
  <si>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</si>
  <si>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</si>
  <si>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</si>
  <si>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</si>
  <si>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</si>
  <si>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</si>
  <si>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</si>
  <si>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</si>
  <si>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</si>
  <si>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</si>
  <si>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</si>
  <si>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</si>
  <si>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</si>
  <si>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</si>
  <si>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</si>
  <si>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</si>
  <si>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</si>
  <si>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</si>
  <si>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</si>
  <si>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</si>
  <si>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</si>
  <si>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</si>
  <si>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</si>
  <si>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</si>
  <si>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</si>
  <si>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</si>
  <si>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</si>
  <si>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</si>
  <si>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</si>
  <si>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</si>
  <si>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</si>
  <si>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</si>
  <si>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</si>
  <si>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</si>
  <si>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</si>
  <si>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</si>
  <si>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</si>
  <si>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</si>
  <si>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</si>
  <si>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</si>
  <si>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</si>
  <si>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</si>
  <si>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</si>
  <si>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</si>
  <si>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</si>
  <si>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</si>
  <si>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</si>
  <si>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</si>
  <si>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</si>
  <si>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</si>
  <si>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</si>
  <si>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</si>
  <si>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</si>
  <si>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</si>
  <si>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</si>
  <si>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</si>
  <si>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</si>
  <si>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</si>
  <si>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</si>
  <si>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</si>
  <si>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</si>
  <si>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</si>
  <si>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</si>
  <si>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</si>
  <si>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</si>
  <si>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</si>
  <si>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 xml:space="preserve">II </t>
  </si>
  <si>
    <t xml:space="preserve">Switch CISCO Catalyst 2960 </t>
  </si>
  <si>
    <t>Châu Á</t>
  </si>
  <si>
    <t>DANH MỤC THIẾT BỊ ĐẦU TƯ CHƯƠNG TRÌNH MỤC TIÊU NĂM 2019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</si>
  <si>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</si>
  <si>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</si>
  <si>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</si>
  <si>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</si>
  <si>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</si>
  <si>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</si>
  <si>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</si>
  <si>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</si>
  <si>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</si>
  <si>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</si>
  <si>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>CÔNG NGHỆ Ô TÔ (CẤP ĐỘ QUỐC TẾ)</t>
  </si>
  <si>
    <t>CÔNG NGHỆ KỸ THUẬT CƠ KHÍ (CẤP ĐỘ QUỐC GIA)</t>
  </si>
  <si>
    <t>CÔNG NGHỆ KỸ THUẬT ĐIỆN - ĐIỆN TỬ</t>
  </si>
  <si>
    <t>QUẢN TRỊ MẠNG MÁY TÍNH</t>
  </si>
  <si>
    <t>CƠ KHÍ CHẾ TẠO (CẤP ĐỘ QUỐC TẾ)</t>
  </si>
  <si>
    <t>CTX  gamma 2000 TC model 2017</t>
  </si>
  <si>
    <t>DMG Mori</t>
  </si>
  <si>
    <t>Máy</t>
  </si>
  <si>
    <t>ĐIỆN CÔNG NGHIỆP (CẤP ĐỘ KHU VỰC)</t>
  </si>
  <si>
    <t>Bàn thí nghiệm hai mặt có khung để lắp các thành phần điện</t>
  </si>
  <si>
    <t xml:space="preserve">Festo </t>
  </si>
  <si>
    <t>Ngăn kéo để cài đặt trong các máy trạm</t>
  </si>
  <si>
    <t>Cáp truyển</t>
  </si>
  <si>
    <t>Nguồn cung cấp cho 1 khung</t>
  </si>
  <si>
    <t>Cáp nguồn IEC</t>
  </si>
  <si>
    <t>Cáp 4 li 106 sợi, xanh, đỏ, đen</t>
  </si>
  <si>
    <t>Máy nén khí + phụ kiện</t>
  </si>
  <si>
    <t>Thiết bị đào tạo cơ bản khí nén TP101</t>
  </si>
  <si>
    <t>Thiết bị bổ sung  để nâng cấp TP201</t>
  </si>
  <si>
    <t>Thiết bị TP240 cảm biến trong khí nén</t>
  </si>
  <si>
    <t>Bộ phận chỉ thị và phân phối điện</t>
  </si>
  <si>
    <t xml:space="preserve"> Bộ ký hiệu từ về thủy lực</t>
  </si>
  <si>
    <t>Bộ ký hiệu từ về kỹ thuật điện</t>
  </si>
  <si>
    <t>Công nghệ cảm biến 1: WBT</t>
  </si>
  <si>
    <t>Bản quyền</t>
  </si>
  <si>
    <t>Phần mềm FluidSIM® 5 cho khí nén</t>
  </si>
  <si>
    <t>Máy vi tính DELL/ hay HP</t>
  </si>
  <si>
    <t>Asia</t>
  </si>
  <si>
    <t>Bộ</t>
  </si>
  <si>
    <t>Máy lạnh 2,5HP - Darling</t>
  </si>
  <si>
    <t>Nhật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</si>
  <si>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</si>
  <si>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</si>
  <si>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</si>
  <si>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</si>
  <si>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</si>
  <si>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</si>
  <si>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</si>
  <si>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</si>
  <si>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</si>
  <si>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</si>
  <si>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</si>
  <si>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</si>
  <si>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</si>
  <si>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</si>
  <si>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</si>
  <si>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>Phần mềm FluidSIM 5 Thủy lực</t>
  </si>
  <si>
    <t>Dầu thủy lực (DIN 51524)</t>
  </si>
  <si>
    <t>System</t>
  </si>
  <si>
    <t>Máy tính DELL/HP</t>
  </si>
  <si>
    <t>Phòng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</si>
  <si>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</si>
  <si>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PHÒNG THỰC HÀNH FMS-500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</si>
  <si>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</si>
  <si>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</si>
  <si>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</si>
  <si>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</si>
  <si>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</si>
  <si>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</si>
  <si>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</si>
  <si>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Trạm xử lý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</si>
  <si>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</si>
  <si>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</si>
  <si>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</si>
  <si>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</si>
  <si>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</si>
  <si>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</si>
  <si>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</si>
  <si>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</si>
  <si>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</si>
  <si>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Trạm lưu trữ: "Vào và ra"</t>
  </si>
  <si>
    <t>Trạm phân loại</t>
  </si>
  <si>
    <t>V</t>
  </si>
  <si>
    <t>Hệ thống Băng tải FMS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</si>
  <si>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</si>
  <si>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</si>
  <si>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</si>
  <si>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</si>
  <si>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</si>
  <si>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</si>
  <si>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</si>
  <si>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</si>
  <si>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</si>
  <si>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</si>
  <si>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</si>
  <si>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</si>
  <si>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PHÒNG THỰC HÀNH KHÍ NÉN THỦY LỰC</t>
  </si>
  <si>
    <t>1.1. Thiết bị thực hành khí nén</t>
  </si>
  <si>
    <t>1.2. Thiết bị thực hành thủy lực</t>
  </si>
  <si>
    <t>1.3. Thiết bị thực hành MPS 4.0 - Công nghệ 4.0</t>
  </si>
  <si>
    <t>Khu vực hàng đến</t>
  </si>
  <si>
    <t>Khu vực xử lý:</t>
  </si>
  <si>
    <t xml:space="preserve">Trạm lắp ráp Robot MPS® </t>
  </si>
  <si>
    <t>Khu vực Kho</t>
  </si>
  <si>
    <t xml:space="preserve"> Khu vực Vận chuyển</t>
  </si>
  <si>
    <t>Vùng tùy chọn</t>
  </si>
  <si>
    <t xml:space="preserve">Phòng </t>
  </si>
  <si>
    <t>QUẢN TRỊ MẠNG MÁY TÍNH (CẤP ĐỘ QUỐC GIA)</t>
  </si>
  <si>
    <t>Máy lạnh</t>
  </si>
  <si>
    <t>Nhật</t>
  </si>
  <si>
    <t>Máy chiếu (Projector)
Màn chiếu ≥ (1800 x 1800) mm</t>
  </si>
  <si>
    <t>CƠ ĐIỆN TỬ (CẤP ĐỘ KHU VỰC)</t>
  </si>
  <si>
    <t>1.1</t>
  </si>
  <si>
    <t>1.1.1.Nhà phân phối</t>
  </si>
  <si>
    <t>1.1.2.Trạm kiểm tra</t>
  </si>
  <si>
    <t>1.2</t>
  </si>
  <si>
    <t>1.2.1.Trạm xử lý</t>
  </si>
  <si>
    <t>1.2.2. Xử lý trạm điện</t>
  </si>
  <si>
    <t>1.3</t>
  </si>
  <si>
    <t>1.4</t>
  </si>
  <si>
    <t>1.4.1. Trạm lưu trữ: "Vào và ra"</t>
  </si>
  <si>
    <t>1.4.2.Khu vực gửi hàng đi:</t>
  </si>
  <si>
    <t>1.4.3. Trạm phân loại</t>
  </si>
  <si>
    <t>1.5</t>
  </si>
  <si>
    <t>1.6</t>
  </si>
  <si>
    <t>Máy vi tính bàn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</si>
  <si>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</si>
  <si>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</si>
  <si>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</si>
  <si>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</si>
  <si>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</si>
  <si>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</si>
  <si>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</si>
  <si>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</si>
  <si>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</si>
  <si>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 xml:space="preserve">AgieCharmilles CUT P 800 </t>
  </si>
  <si>
    <t>Thụy Sĩ</t>
  </si>
  <si>
    <t xml:space="preserve">Máy </t>
  </si>
  <si>
    <t>Router Cisco Security ASA5525-K9</t>
  </si>
  <si>
    <t>Switch CISCO Lớp 3, WS-C3850-24T-S</t>
  </si>
  <si>
    <t>Switch CISCO Catalyst 3750 WS-C3750X-24T-S</t>
  </si>
  <si>
    <t>Tủ Rack Cabinet 19” 36U series 1000 ECP-36U1000A</t>
  </si>
  <si>
    <t>Model: Server DELL R730 Rack 2U</t>
  </si>
  <si>
    <t>Vi xử lý: 2 CPU Xeon E5-2620</t>
  </si>
  <si>
    <t>Bộ nhớ RAM: 256 GB (16x16GB)</t>
  </si>
  <si>
    <t>Ổ cứng: SSD 4TB (8x512)</t>
  </si>
  <si>
    <t>Màn hình LCD 19", Keyboard, Mouse</t>
  </si>
  <si>
    <t>Máy chủ</t>
  </si>
  <si>
    <t>DANH MỤC THIẾT BỊ ĐẦU TƯ CHƯƠNG TRÌNH MỤC TIÊU NĂM 2020</t>
  </si>
  <si>
    <t>Tổng cộng (I-V)</t>
  </si>
  <si>
    <t>Tổng cộng (I-IV)</t>
  </si>
  <si>
    <t>Tổng cộng (I-III)</t>
  </si>
  <si>
    <t xml:space="preserve">DANH MỤC THIẾT BỊ ĐẦU TƯ CHƯƠNG TRÌNH MỤC TIÊU NĂM 2018 </t>
  </si>
  <si>
    <t>NĂM 2018</t>
  </si>
  <si>
    <t>TỔNG NĂM 2018</t>
  </si>
  <si>
    <t>NĂM 2019</t>
  </si>
  <si>
    <t>TỔNG NĂM 2019</t>
  </si>
  <si>
    <t>NĂM 2020</t>
  </si>
  <si>
    <t>TỔNG NĂM 2020</t>
  </si>
  <si>
    <t>Phòng thực hành khí nén thủy lực</t>
  </si>
  <si>
    <t>VI</t>
  </si>
  <si>
    <t>VII</t>
  </si>
  <si>
    <t>TỔNG GIÁ TRỊ TRANG BỊ 7 NGHỀ</t>
  </si>
  <si>
    <t>TỔNG GIÁ TRỊ NGHỀ QUẢN TRỊ MẠNG MÁY TÍNH</t>
  </si>
  <si>
    <t>TỔNG GIÁ TRỊ NGHỀ CN KỸ THUẬT ĐIỆN - ĐIỆN TỬ(2018)</t>
  </si>
  <si>
    <t>TỔNG GIÁ TRỊ NGHỀ CN KỸ THUẬT CƠ KHÍ (2018)</t>
  </si>
  <si>
    <t>TỔNG GIÁ TRỊ NGHỀ CƠ ĐIỆN TỬ (2019)</t>
  </si>
  <si>
    <t>TỔNG GIÁ TRỊ NGHỀ ĐIỆN CÔNG NGHIỆP (2019)</t>
  </si>
  <si>
    <t>TỔNG GIÁ TRỊ NGHỀ CƠ KHÍ CHẾ TẠO (2019+ 2020)</t>
  </si>
  <si>
    <t>TỔNG GIÁ TRỊ NGHỀ CÔNG NGHỆ Ô TÔ (2018 + 2019+ 2020)</t>
  </si>
  <si>
    <t xml:space="preserve">DANH MỤC THIẾT BỊ ĐẦU TƯ CHƯƠNG TRÌNH MỤC TIÊU </t>
  </si>
  <si>
    <t>PHỤ LỤC
DANH MỤC CHI TIẾT THIẾT BỊ ĐẦU TƯ
CHƯƠNG TRÌNH MỤC TIÊU NĂM 2018</t>
  </si>
  <si>
    <t>TT</t>
  </si>
  <si>
    <t>KHOA CÔNG NGHỆ ĐỘNG LỰC</t>
  </si>
  <si>
    <t>Ký hiệu: GIT SCAN II</t>
  </si>
  <si>
    <t>Công dụng: Xác định lỗi ô tô</t>
  </si>
  <si>
    <t>Lựa chọn: gói đầy đủ cho thợ chuyên nghiệp</t>
  </si>
  <si>
    <t>Bao gồm:</t>
  </si>
  <si>
    <t>01 máy chính GIT SCAN II</t>
  </si>
  <si>
    <t>Phần mềm các loại xe cài đặt đủ bộ bên trong</t>
  </si>
  <si>
    <t>Phần mềm Hyundai, Kia chuẩn OEM bản quyền do chính Hyundai và Kia cung cấp</t>
  </si>
  <si>
    <t>01 cáp kiểm tra máy (self Test)</t>
  </si>
  <si>
    <t>01 cáp nguồn kiểu giắc Cigar</t>
  </si>
  <si>
    <t>01 cáp nguồn ắc quy</t>
  </si>
  <si>
    <t>01 bộ chuyển đổi điện áp 220V-12V</t>
  </si>
  <si>
    <t>01 cáp nguồn AC</t>
  </si>
  <si>
    <t>01 đầu đọc thẻ USB 2.0</t>
  </si>
  <si>
    <t>01 bút cảm ứng</t>
  </si>
  <si>
    <t>01 tài liệu hướng dẫn nhanh bằng Tiếng Việt</t>
  </si>
  <si>
    <t>01 cáp dữ liệu DLC chính cho các xe OBD-II</t>
  </si>
  <si>
    <t>01 Vali đựng nguyên bản nhà sản xuất</t>
  </si>
  <si>
    <t>01 bộ giắc, cáp dữ liệu cho các xe OBD-I EURO</t>
  </si>
  <si>
    <t>01 bộ 13 cáp dữ liệu DLC cho các xe OBD-I ASIA</t>
  </si>
  <si>
    <t>01 cáp dữ liệu DLC chuẩn riêng cho xe tải</t>
  </si>
  <si>
    <t>01 bộ DTD Code bản quyền – Phần mềm tiếng Việt tra tất cả các loại mã lỗi ô tô</t>
  </si>
  <si>
    <t>01 bộ bao gồm 07 phần mềm sơ đồ mạch điện ô tô: ALL DATA – AUTODATA – MITCHELL -GDS KIA - GDS HYUNDAI - GDS DAEWOO - TOYOTA VIỆT NAM</t>
  </si>
  <si>
    <t>(không bao gồm 01 ổ cứng 1TB)</t>
  </si>
  <si>
    <t>01 Bộ VMI Module (cộng thêm chức năng):</t>
  </si>
  <si>
    <t>Đo xung điện (Oscillosscope)</t>
  </si>
  <si>
    <t>Đồng hồ Đo điện (Multi metter)</t>
  </si>
  <si>
    <t>Mô phỏng tín hiệu điện tử (signal simulator)</t>
  </si>
  <si>
    <t>- Loại camera 3D</t>
  </si>
  <si>
    <t>- Dầm theo dõi tự động</t>
  </si>
  <si>
    <t>- Hệ điều hành máy tính: Window 7</t>
  </si>
  <si>
    <t>• Khoảng lùi: ±5.0˚ (0.02˚)</t>
  </si>
  <si>
    <t>• Rãnh: ±20.0˚ (0.02˚)</t>
  </si>
  <si>
    <t>• Góc Caster: ±20.0˚ (0.06˚)</t>
  </si>
  <si>
    <t>• Góc nghiêng ngang bánh xe: ±10.0˚ (0.02˚)</t>
  </si>
  <si>
    <t>• Lực đẩy: ±5.0˚ (0.02˚)</t>
  </si>
  <si>
    <t>- Phụ kiện tiêu chuẩn kèm theo: Thùng máy, máy vi tính màn hình LED 32", máy in, Target boards, Pylon,</t>
  </si>
  <si>
    <t>Brake fixer, Steering wheel fixer, Wedge pads, Turntables,</t>
  </si>
  <si>
    <t>Turntable transition blocks</t>
  </si>
  <si>
    <t>3</t>
  </si>
  <si>
    <t>Model : Energy 650 Start</t>
  </si>
  <si>
    <t>.</t>
  </si>
  <si>
    <t>Nguồn điện : 230/400- 3 pha 50/60 Hz</t>
  </si>
  <si>
    <t>400V : T10A</t>
  </si>
  <si>
    <t>Sạc 12 V-24 V _ 80 A</t>
  </si>
  <si>
    <t>- Kích thước: 320x480x735    </t>
  </si>
  <si>
    <t>- Trọng lượng: 39kg</t>
  </si>
  <si>
    <t>08 Chìa vặn kiểu Torx® , đầu mở: T9, T10, T15, T20, T25, T27, T30, T40</t>
  </si>
  <si>
    <t>08 Tô vít loại nhỏ đầu vặn kiểu Phillips®</t>
  </si>
  <si>
    <t>03 Tô vít đầu vặn kiểu Phillips®</t>
  </si>
  <si>
    <t>kích thước: PH0x60 – PH1x80 – PH2x100mm</t>
  </si>
  <si>
    <t>02 Tô vít thân ngắn đầu vặn kiểu Phillips®</t>
  </si>
  <si>
    <t>kích thước: PH1x30 – PH2x30mm</t>
  </si>
  <si>
    <t>05 Tô vít hai cạnh, kích thước:</t>
  </si>
  <si>
    <t>2.5x60 – 3x75 – 4x100 – 5x125 – 6.5x150mm</t>
  </si>
  <si>
    <t>KHOA CÔNG NGHỆ ĐIỆN - ĐIỆN TỬ</t>
  </si>
  <si>
    <t>I. Phần cứng gồm:</t>
  </si>
  <si>
    <t>- Kích thước: 300 x 266 x130mm (DxRxC).</t>
  </si>
  <si>
    <t>+ 2 AI 0-10V DC, 2 AO 0-20MA DC</t>
  </si>
  <si>
    <t>+ POWER SUPPLY: DC 20.4 - 28.8 V DC</t>
  </si>
  <si>
    <t>Chất liệu hộp gá sau mặt module: nhôm định hình 1.4 mm lắp ghép laminate gia công</t>
  </si>
  <si>
    <t>CNC đảm bảo chính xác và thẩm mỹ.</t>
  </si>
  <si>
    <t>+ Chất liệu bề mặt module: laminate chuyên dụng cho thiết bị thí nghiệm đảm bảo</t>
  </si>
  <si>
    <t>độ cứng cũng như độ cách điện.</t>
  </si>
  <si>
    <t>+ Kiểu in hình chỉ dẫn: chữ và chỉ dẫn được in màu bằng công nghệ in phẳng đảm</t>
  </si>
  <si>
    <t>bảo độ bền và thẩm mỹ.</t>
  </si>
  <si>
    <t>2. Module vào ra số</t>
  </si>
  <si>
    <t>+ Jack cấp nguồn: jack 4mm chống giật tiêu chuẩn EC: 24 cái</t>
  </si>
  <si>
    <t>+ Công tắc logic 3 chân mô phỏng tín hiệu vào số (2 vị trí giữ): 24 cái</t>
  </si>
  <si>
    <t>+ Đèn báo trạng thái logic dạng Led: 24 đèn led loại phi 5mm, màu xanh</t>
  </si>
  <si>
    <t>+ Loại Jack cắm 4 mm chống giật tiêu chuẩn EC: 16 cái</t>
  </si>
  <si>
    <t>+ Đèn báo trạng thái logic dạng Led: 16 đèn led loại phi 5mm, màu vàng</t>
  </si>
  <si>
    <t>+ Module có thể kết nối với các module khác qua Jack cắm 4 mm hoặc DB25.</t>
  </si>
  <si>
    <t>+ Chất liệu bề mặt module: laminate chuyên dụng cho thiết bị thí nghiệm đảm bảo độ</t>
  </si>
  <si>
    <t>cứng cũng như độ cách điện.</t>
  </si>
  <si>
    <t>+ Kiểu in hình chỉ dẫn: chữ và chỉ dẫn được in màu bằng công nghệ in phẳng đảm bảo</t>
  </si>
  <si>
    <t>độ bền và thẩm mỹ.</t>
  </si>
  <si>
    <t>+ Số đầu vào 4 differential (bipolar)</t>
  </si>
  <si>
    <t>+ Dải tín hiệu tương tự: Điện áp: -10…10V / dòng điện: 4…20 mA</t>
  </si>
  <si>
    <t>+ Chất liệu hộp gá sau mặt module: nhôm định hình 1.4 mm lắp ghép laminate gia công</t>
  </si>
  <si>
    <t>4. Module vào ra tương tự</t>
  </si>
  <si>
    <t>+ 01 đầu tín hiệu dạng dòng điều chỉnh được : 4 ~ 20mADC</t>
  </si>
  <si>
    <t>+ Module có thể tạo tín hiệu tương tự, kết nối với các tín hiệu bên ngoài qua Jack</t>
  </si>
  <si>
    <t>cắm 4 mm và DB25</t>
  </si>
  <si>
    <t>+ 16 ngõ ra 24VDC</t>
  </si>
  <si>
    <t>+ Module có thể tạo tín hiệu, kết nối với các tín hiệu bên ngoài qua Jack cắm 4 mm và DB25</t>
  </si>
  <si>
    <t>+ Chất liệu hộp gá sau mặt module: nhôm định hình 1.4 mm lắp ghép laminate gia công CNC</t>
  </si>
  <si>
    <t>đảm bảo chính xác và thẩm mỹ.</t>
  </si>
  <si>
    <t>+ Kiểu in hình chỉ dẫn: chữ và chỉ dẫn được in màu bằng công nghệ in phẳng đảm bảo độ</t>
  </si>
  <si>
    <t>bền và thẩm mỹ.</t>
  </si>
  <si>
    <t>- Kích thước: 1200x600mm</t>
  </si>
  <si>
    <t>- Độ dày: 18mm</t>
  </si>
  <si>
    <t>- Kích thước: 1200x210x120mm</t>
  </si>
  <si>
    <t>- Chất liệu: nhôm định hình 1.4 mm lắp ghép laminate gia công CNC đảm bảo chính xác và thẩm mỹ.</t>
  </si>
  <si>
    <t>- Kích thước: 1200x600x1650 mm</t>
  </si>
  <si>
    <t>- Chất liệu chân bàn: nhôm hợp kim 40x40, dày 2 mm đã được anot hoá bề mặt, kết cấu chuyên</t>
  </si>
  <si>
    <t>dụng lắp ghép. Phủ keo dày 80µm chịu được axit</t>
  </si>
  <si>
    <t>Kiểu 2 tầng. Kích thước 1200x720x297mm</t>
  </si>
  <si>
    <t>- Chất liệu: nhôm hợp kim dày 2 mm đã được anot hoá bề mặt, kết cấu chuyên dụng có rãnh lắp</t>
  </si>
  <si>
    <t>bảo vệ chống va đập cho module</t>
  </si>
  <si>
    <t>- Jắc cắm chống giật +,-, pe</t>
  </si>
  <si>
    <t>+ Chất liệu hộp gá sau mặt module: nhôm định hình 1.4 mm lắp ghép laminate gia công CNC đảm bảo chính xác và thẩm mỹ.</t>
  </si>
  <si>
    <t>KHOA CƠ KHÍ</t>
  </si>
  <si>
    <t>Máy hàn Tig AC/DC</t>
  </si>
  <si>
    <t>2</t>
  </si>
  <si>
    <t>Máy hàn Mig-Mag</t>
  </si>
  <si>
    <t>KHOA CÔNG NGHỆ THÔNG TIN</t>
  </si>
  <si>
    <t>Máy tính bàn</t>
  </si>
  <si>
    <t>Vi xử lý: Core i7-7700 (3.6Ghz/8MB)</t>
  </si>
  <si>
    <t>Switch GigaBit 24 port</t>
  </si>
  <si>
    <t>Hãng sản xuất: TP-LINK</t>
  </si>
  <si>
    <t>Model: TL-SG1024D</t>
  </si>
  <si>
    <t>Lan 10BASE-T: Cáp UTP loại 3, 4, 5 (tối đa 100m) 100BASE-TX/1000Base-T: Cáp UTP loại 5, 5e hoặc trên (tối đa 100m)</t>
  </si>
  <si>
    <t>Wifi IEEE 802.3i, IEEE 802.3u, IEEE 802.3ab , IEEE 802.3x</t>
  </si>
  <si>
    <t>Nguồn 100-240VAC, 50/60Hz</t>
  </si>
  <si>
    <t>Giao tiếp 24 x cổng RJ45 10/100/1000Mbps (Hỗ trợ tự động chuyển đổi MDI / MDIX)</t>
  </si>
  <si>
    <t>Kích thước 11.6*7.1*1.7 in. (294*180*44 mm)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</si>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</sst>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rgb="FF21212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423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6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3" fillId="0" borderId="3" xfId="0" applyFont="1" applyBorder="1"/>
    <xf numFmtId="0" fontId="13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164" fontId="3" fillId="0" borderId="1" xfId="1" quotePrefix="1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3" xfId="0" applyFont="1" applyBorder="1"/>
    <xf numFmtId="164" fontId="3" fillId="0" borderId="1" xfId="1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64" fontId="14" fillId="0" borderId="0" xfId="1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4" fillId="0" borderId="9" xfId="2" applyNumberFormat="1" applyFont="1" applyFill="1" applyBorder="1" applyAlignment="1">
      <alignment horizontal="left" vertical="center" wrapText="1"/>
    </xf>
    <xf numFmtId="0" fontId="4" fillId="0" borderId="9" xfId="0" quotePrefix="1" applyFont="1" applyFill="1" applyBorder="1" applyAlignment="1">
      <alignment vertical="top" wrapText="1"/>
    </xf>
    <xf numFmtId="164" fontId="4" fillId="0" borderId="9" xfId="1" quotePrefix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8" fillId="0" borderId="1" xfId="19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8" xfId="10" applyFont="1" applyFill="1" applyBorder="1" applyAlignment="1">
      <alignment horizontal="center" vertical="center" wrapText="1"/>
    </xf>
    <xf numFmtId="0" fontId="19" fillId="0" borderId="0" xfId="0" applyFo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 wrapText="1"/>
    </xf>
    <xf numFmtId="164" fontId="4" fillId="2" borderId="1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center" wrapText="1"/>
    </xf>
    <xf numFmtId="164" fontId="4" fillId="0" borderId="1" xfId="20" applyNumberFormat="1" applyFont="1" applyFill="1" applyBorder="1" applyAlignment="1">
      <alignment vertical="center" wrapText="1"/>
    </xf>
    <xf numFmtId="0" fontId="4" fillId="2" borderId="1" xfId="19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center" vertical="center" wrapText="1"/>
    </xf>
    <xf numFmtId="164" fontId="3" fillId="2" borderId="1" xfId="20" applyNumberFormat="1" applyFont="1" applyFill="1" applyBorder="1" applyAlignment="1">
      <alignment vertical="center" wrapText="1"/>
    </xf>
    <xf numFmtId="0" fontId="2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10" applyFont="1" applyFill="1" applyBorder="1" applyAlignment="1">
      <alignment horizontal="center" vertical="top" wrapText="1"/>
    </xf>
    <xf numFmtId="0" fontId="4" fillId="2" borderId="1" xfId="1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9" applyFont="1" applyFill="1" applyBorder="1" applyAlignment="1">
      <alignment vertical="center" wrapText="1"/>
    </xf>
    <xf numFmtId="3" fontId="4" fillId="0" borderId="1" xfId="20" applyNumberFormat="1" applyFont="1" applyFill="1" applyBorder="1" applyAlignment="1">
      <alignment horizontal="right" vertical="top" wrapText="1"/>
    </xf>
    <xf numFmtId="0" fontId="4" fillId="0" borderId="1" xfId="19" applyNumberFormat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vertical="center" wrapText="1"/>
    </xf>
    <xf numFmtId="0" fontId="3" fillId="0" borderId="1" xfId="10" applyFont="1" applyFill="1" applyBorder="1" applyAlignment="1">
      <alignment horizontal="center" vertical="center" wrapText="1"/>
    </xf>
    <xf numFmtId="164" fontId="3" fillId="0" borderId="1" xfId="2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4" fillId="0" borderId="14" xfId="0" quotePrefix="1" applyFont="1" applyFill="1" applyBorder="1" applyAlignment="1">
      <alignment vertical="top" wrapText="1"/>
    </xf>
    <xf numFmtId="0" fontId="22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left" vertical="center" wrapText="1"/>
    </xf>
    <xf numFmtId="49" fontId="3" fillId="0" borderId="4" xfId="2" applyNumberFormat="1" applyFont="1" applyFill="1" applyBorder="1" applyAlignment="1">
      <alignment horizontal="left"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left" vertical="center" wrapText="1"/>
    </xf>
    <xf numFmtId="164" fontId="18" fillId="0" borderId="5" xfId="1" applyNumberFormat="1" applyFont="1" applyBorder="1"/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justify" vertical="center"/>
    </xf>
    <xf numFmtId="0" fontId="4" fillId="0" borderId="15" xfId="0" quotePrefix="1" applyFont="1" applyFill="1" applyBorder="1" applyAlignment="1">
      <alignment horizontal="center" vertical="top" wrapText="1"/>
    </xf>
    <xf numFmtId="164" fontId="4" fillId="0" borderId="15" xfId="1" quotePrefix="1" applyNumberFormat="1" applyFont="1" applyFill="1" applyBorder="1" applyAlignment="1">
      <alignment vertical="top" wrapText="1"/>
    </xf>
    <xf numFmtId="0" fontId="3" fillId="0" borderId="5" xfId="0" quotePrefix="1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center" vertical="top" wrapText="1"/>
    </xf>
    <xf numFmtId="164" fontId="3" fillId="0" borderId="5" xfId="1" quotePrefix="1" applyNumberFormat="1" applyFont="1" applyFill="1" applyBorder="1" applyAlignment="1">
      <alignment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1" applyNumberFormat="1" applyFont="1" applyFill="1" applyBorder="1" applyAlignment="1">
      <alignment wrapText="1"/>
    </xf>
    <xf numFmtId="164" fontId="3" fillId="0" borderId="8" xfId="0" applyNumberFormat="1" applyFont="1" applyFill="1" applyBorder="1" applyAlignment="1">
      <alignment wrapText="1"/>
    </xf>
    <xf numFmtId="0" fontId="3" fillId="0" borderId="1" xfId="19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24" fillId="0" borderId="0" xfId="0" applyFont="1"/>
    <xf numFmtId="0" fontId="2" fillId="0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 applyFill="1"/>
    <xf numFmtId="0" fontId="4" fillId="0" borderId="1" xfId="19" applyFont="1" applyFill="1" applyBorder="1" applyAlignment="1">
      <alignment vertical="center" wrapText="1"/>
    </xf>
    <xf numFmtId="164" fontId="3" fillId="0" borderId="9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/>
    <xf numFmtId="0" fontId="16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vertical="center"/>
    </xf>
    <xf numFmtId="164" fontId="4" fillId="0" borderId="1" xfId="1" applyNumberFormat="1" applyFont="1" applyBorder="1" applyAlignment="1">
      <alignment horizont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49" fontId="3" fillId="0" borderId="8" xfId="2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center" wrapText="1"/>
    </xf>
    <xf numFmtId="49" fontId="4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49" fontId="4" fillId="0" borderId="6" xfId="2" quotePrefix="1" applyNumberFormat="1" applyFont="1" applyFill="1" applyBorder="1" applyAlignment="1">
      <alignment horizontal="left" vertical="center" wrapText="1"/>
    </xf>
    <xf numFmtId="0" fontId="4" fillId="0" borderId="6" xfId="0" quotePrefix="1" applyFont="1" applyFill="1" applyBorder="1" applyAlignment="1">
      <alignment vertical="top" wrapText="1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6" xfId="0" quotePrefix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right" vertical="top" wrapText="1"/>
    </xf>
    <xf numFmtId="164" fontId="4" fillId="0" borderId="1" xfId="1" quotePrefix="1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64" fontId="4" fillId="0" borderId="9" xfId="1" quotePrefix="1" applyNumberFormat="1" applyFont="1" applyFill="1" applyBorder="1" applyAlignment="1">
      <alignment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7" xfId="0" quotePrefix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4" fillId="0" borderId="15" xfId="0" quotePrefix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4" fillId="0" borderId="6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right"/>
    </xf>
    <xf numFmtId="49" fontId="4" fillId="0" borderId="5" xfId="2" applyNumberFormat="1" applyFont="1" applyFill="1" applyBorder="1" applyAlignment="1">
      <alignment horizontal="right" vertical="center" wrapText="1"/>
    </xf>
    <xf numFmtId="0" fontId="3" fillId="0" borderId="1" xfId="0" quotePrefix="1" applyFont="1" applyFill="1" applyBorder="1" applyAlignment="1">
      <alignment horizontal="right" vertical="top" wrapText="1"/>
    </xf>
    <xf numFmtId="164" fontId="4" fillId="2" borderId="1" xfId="2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right"/>
    </xf>
    <xf numFmtId="164" fontId="13" fillId="0" borderId="1" xfId="1" applyNumberFormat="1" applyFont="1" applyFill="1" applyBorder="1" applyAlignment="1">
      <alignment horizontal="right" vertical="top"/>
    </xf>
    <xf numFmtId="164" fontId="4" fillId="0" borderId="10" xfId="20" applyNumberFormat="1" applyFont="1" applyFill="1" applyBorder="1" applyAlignment="1">
      <alignment horizontal="right" vertical="center" wrapText="1"/>
    </xf>
    <xf numFmtId="164" fontId="3" fillId="2" borderId="1" xfId="20" applyNumberFormat="1" applyFont="1" applyFill="1" applyBorder="1" applyAlignment="1">
      <alignment horizontal="right" vertical="center" wrapText="1"/>
    </xf>
    <xf numFmtId="164" fontId="4" fillId="0" borderId="8" xfId="20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top" wrapText="1"/>
    </xf>
    <xf numFmtId="164" fontId="3" fillId="0" borderId="1" xfId="2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164" fontId="14" fillId="0" borderId="0" xfId="1" applyNumberFormat="1" applyFont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4" fillId="0" borderId="9" xfId="0" quotePrefix="1" applyFont="1" applyFill="1" applyBorder="1" applyAlignment="1">
      <alignment horizontal="center" vertical="top" wrapText="1"/>
    </xf>
    <xf numFmtId="49" fontId="3" fillId="0" borderId="9" xfId="2" applyNumberFormat="1" applyFont="1" applyFill="1" applyBorder="1" applyAlignment="1">
      <alignment horizontal="left" vertical="center" wrapText="1"/>
    </xf>
    <xf numFmtId="49" fontId="3" fillId="0" borderId="9" xfId="2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9" fontId="4" fillId="0" borderId="8" xfId="2" applyNumberFormat="1" applyFont="1" applyFill="1" applyBorder="1" applyAlignment="1">
      <alignment horizontal="center" vertical="center" wrapText="1"/>
    </xf>
    <xf numFmtId="49" fontId="4" fillId="0" borderId="8" xfId="2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right" vertical="center" wrapText="1"/>
    </xf>
    <xf numFmtId="0" fontId="3" fillId="2" borderId="1" xfId="19" applyFont="1" applyFill="1" applyBorder="1" applyAlignment="1">
      <alignment horizontal="center" vertical="center" wrapText="1"/>
    </xf>
    <xf numFmtId="49" fontId="4" fillId="0" borderId="9" xfId="2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left" vertical="center" wrapText="1"/>
    </xf>
    <xf numFmtId="0" fontId="3" fillId="5" borderId="9" xfId="0" quotePrefix="1" applyFont="1" applyFill="1" applyBorder="1" applyAlignment="1">
      <alignment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top" wrapText="1"/>
    </xf>
    <xf numFmtId="164" fontId="3" fillId="0" borderId="8" xfId="1" quotePrefix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justify" vertical="center"/>
    </xf>
    <xf numFmtId="164" fontId="3" fillId="0" borderId="0" xfId="20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26" fillId="0" borderId="0" xfId="0" applyFont="1"/>
    <xf numFmtId="0" fontId="4" fillId="0" borderId="9" xfId="0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horizontal="center" vertical="center" wrapText="1"/>
    </xf>
    <xf numFmtId="164" fontId="4" fillId="0" borderId="1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Fill="1" applyBorder="1" applyAlignment="1">
      <alignment horizontal="center" vertical="center"/>
    </xf>
    <xf numFmtId="0" fontId="4" fillId="0" borderId="14" xfId="0" quotePrefix="1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right" vertical="center" wrapText="1"/>
    </xf>
    <xf numFmtId="164" fontId="2" fillId="0" borderId="1" xfId="1" applyNumberFormat="1" applyFont="1" applyBorder="1" applyAlignment="1">
      <alignment horizontal="right"/>
    </xf>
    <xf numFmtId="164" fontId="3" fillId="2" borderId="1" xfId="1" applyNumberFormat="1" applyFont="1" applyFill="1" applyBorder="1" applyAlignment="1">
      <alignment horizontal="right" vertical="center"/>
    </xf>
    <xf numFmtId="164" fontId="4" fillId="0" borderId="5" xfId="1" quotePrefix="1" applyNumberFormat="1" applyFont="1" applyFill="1" applyBorder="1" applyAlignment="1">
      <alignment horizontal="right" vertical="top" wrapText="1"/>
    </xf>
    <xf numFmtId="164" fontId="4" fillId="0" borderId="3" xfId="1" quotePrefix="1" applyNumberFormat="1" applyFont="1" applyFill="1" applyBorder="1" applyAlignment="1">
      <alignment horizontal="right" vertical="top" wrapText="1"/>
    </xf>
    <xf numFmtId="164" fontId="4" fillId="0" borderId="7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1" applyNumberFormat="1" applyFont="1" applyFill="1" applyBorder="1" applyAlignment="1">
      <alignment horizontal="right" vertical="center" wrapText="1"/>
    </xf>
    <xf numFmtId="164" fontId="4" fillId="0" borderId="5" xfId="1" applyNumberFormat="1" applyFont="1" applyFill="1" applyBorder="1" applyAlignment="1">
      <alignment horizontal="right" vertical="center" wrapText="1"/>
    </xf>
    <xf numFmtId="164" fontId="4" fillId="0" borderId="3" xfId="1" applyNumberFormat="1" applyFont="1" applyFill="1" applyBorder="1" applyAlignment="1">
      <alignment horizontal="right" vertical="center" wrapText="1"/>
    </xf>
    <xf numFmtId="164" fontId="3" fillId="0" borderId="9" xfId="1" quotePrefix="1" applyNumberFormat="1" applyFont="1" applyFill="1" applyBorder="1" applyAlignment="1">
      <alignment horizontal="right" vertical="top" wrapText="1"/>
    </xf>
    <xf numFmtId="164" fontId="4" fillId="0" borderId="1" xfId="1" applyNumberFormat="1" applyFont="1" applyBorder="1" applyAlignment="1">
      <alignment horizontal="right"/>
    </xf>
    <xf numFmtId="164" fontId="4" fillId="0" borderId="1" xfId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center" wrapText="1"/>
    </xf>
    <xf numFmtId="164" fontId="4" fillId="0" borderId="9" xfId="1" quotePrefix="1" applyNumberFormat="1" applyFont="1" applyFill="1" applyBorder="1" applyAlignment="1">
      <alignment horizontal="right" vertical="top" wrapText="1"/>
    </xf>
    <xf numFmtId="164" fontId="3" fillId="0" borderId="1" xfId="1" quotePrefix="1" applyNumberFormat="1" applyFont="1" applyFill="1" applyBorder="1" applyAlignment="1">
      <alignment horizontal="right" vertical="top" wrapText="1"/>
    </xf>
    <xf numFmtId="164" fontId="3" fillId="0" borderId="5" xfId="1" applyNumberFormat="1" applyFont="1" applyFill="1" applyBorder="1" applyAlignment="1">
      <alignment horizontal="right" vertical="center" wrapText="1"/>
    </xf>
    <xf numFmtId="164" fontId="3" fillId="0" borderId="8" xfId="1" applyNumberFormat="1" applyFont="1" applyFill="1" applyBorder="1" applyAlignment="1">
      <alignment horizontal="right" vertical="center" wrapText="1"/>
    </xf>
    <xf numFmtId="164" fontId="4" fillId="2" borderId="3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0" fontId="18" fillId="0" borderId="5" xfId="0" applyFont="1" applyBorder="1" applyAlignment="1">
      <alignment horizontal="right"/>
    </xf>
    <xf numFmtId="164" fontId="3" fillId="0" borderId="9" xfId="1" applyNumberFormat="1" applyFont="1" applyFill="1" applyBorder="1" applyAlignment="1">
      <alignment horizontal="right" vertical="center" wrapText="1"/>
    </xf>
    <xf numFmtId="164" fontId="3" fillId="0" borderId="8" xfId="1" quotePrefix="1" applyNumberFormat="1" applyFont="1" applyFill="1" applyBorder="1" applyAlignment="1">
      <alignment horizontal="right" vertical="top" wrapText="1"/>
    </xf>
    <xf numFmtId="164" fontId="3" fillId="0" borderId="8" xfId="0" applyNumberFormat="1" applyFont="1" applyFill="1" applyBorder="1" applyAlignment="1">
      <alignment horizontal="right" wrapText="1"/>
    </xf>
    <xf numFmtId="164" fontId="4" fillId="0" borderId="15" xfId="1" quotePrefix="1" applyNumberFormat="1" applyFont="1" applyFill="1" applyBorder="1" applyAlignment="1">
      <alignment horizontal="right" vertical="top" wrapText="1"/>
    </xf>
    <xf numFmtId="164" fontId="3" fillId="0" borderId="5" xfId="1" quotePrefix="1" applyNumberFormat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horizontal="right" vertical="top" wrapText="1"/>
    </xf>
    <xf numFmtId="164" fontId="3" fillId="0" borderId="1" xfId="1" applyNumberFormat="1" applyFont="1" applyBorder="1" applyAlignment="1">
      <alignment horizontal="right"/>
    </xf>
    <xf numFmtId="0" fontId="2" fillId="0" borderId="1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49" fontId="3" fillId="0" borderId="1" xfId="2" applyNumberFormat="1" applyFont="1" applyFill="1" applyBorder="1" applyAlignment="1">
      <alignment vertical="center" wrapText="1"/>
    </xf>
    <xf numFmtId="49" fontId="4" fillId="0" borderId="5" xfId="2" applyNumberFormat="1" applyFont="1" applyFill="1" applyBorder="1" applyAlignment="1">
      <alignment vertical="center" wrapText="1"/>
    </xf>
    <xf numFmtId="49" fontId="4" fillId="0" borderId="8" xfId="2" applyNumberFormat="1" applyFont="1" applyFill="1" applyBorder="1" applyAlignment="1">
      <alignment vertical="center" wrapText="1"/>
    </xf>
    <xf numFmtId="49" fontId="4" fillId="0" borderId="4" xfId="2" applyNumberFormat="1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49" fontId="4" fillId="0" borderId="3" xfId="2" applyNumberFormat="1" applyFont="1" applyFill="1" applyBorder="1" applyAlignment="1">
      <alignment vertical="center" wrapText="1"/>
    </xf>
    <xf numFmtId="49" fontId="4" fillId="2" borderId="3" xfId="2" applyNumberFormat="1" applyFont="1" applyFill="1" applyBorder="1" applyAlignment="1">
      <alignment vertical="center" wrapText="1"/>
    </xf>
    <xf numFmtId="49" fontId="4" fillId="0" borderId="7" xfId="2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9" fontId="4" fillId="0" borderId="9" xfId="2" applyNumberFormat="1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1" xfId="19" applyNumberFormat="1" applyFont="1" applyFill="1" applyBorder="1" applyAlignment="1">
      <alignment vertical="center" wrapText="1"/>
    </xf>
    <xf numFmtId="0" fontId="3" fillId="0" borderId="11" xfId="19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18" fillId="0" borderId="1" xfId="19" applyNumberFormat="1" applyFont="1" applyFill="1" applyBorder="1" applyAlignment="1">
      <alignment vertical="center" wrapText="1"/>
    </xf>
    <xf numFmtId="0" fontId="3" fillId="0" borderId="1" xfId="19" applyNumberFormat="1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 wrapText="1"/>
    </xf>
    <xf numFmtId="164" fontId="4" fillId="0" borderId="15" xfId="1" applyNumberFormat="1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righ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164" fontId="4" fillId="0" borderId="15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justify" vertical="center"/>
    </xf>
    <xf numFmtId="0" fontId="29" fillId="0" borderId="1" xfId="0" applyFont="1" applyBorder="1" applyAlignment="1">
      <alignment vertical="center"/>
    </xf>
    <xf numFmtId="3" fontId="28" fillId="0" borderId="1" xfId="0" applyNumberFormat="1" applyFont="1" applyBorder="1" applyAlignment="1">
      <alignment horizontal="right" vertical="center"/>
    </xf>
    <xf numFmtId="3" fontId="28" fillId="5" borderId="1" xfId="0" applyNumberFormat="1" applyFont="1" applyFill="1" applyBorder="1" applyAlignment="1">
      <alignment vertical="center"/>
    </xf>
    <xf numFmtId="3" fontId="28" fillId="5" borderId="1" xfId="0" applyNumberFormat="1" applyFont="1" applyFill="1" applyBorder="1" applyAlignment="1">
      <alignment horizontal="right" vertical="center"/>
    </xf>
    <xf numFmtId="0" fontId="29" fillId="0" borderId="16" xfId="0" applyFont="1" applyBorder="1" applyAlignment="1">
      <alignment vertical="top" wrapText="1"/>
    </xf>
    <xf numFmtId="0" fontId="30" fillId="0" borderId="16" xfId="0" applyFont="1" applyBorder="1" applyAlignment="1">
      <alignment horizontal="justify" vertical="center"/>
    </xf>
    <xf numFmtId="0" fontId="28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top" wrapText="1"/>
    </xf>
    <xf numFmtId="0" fontId="30" fillId="0" borderId="10" xfId="0" applyFont="1" applyBorder="1" applyAlignment="1">
      <alignment horizontal="justify" vertical="center"/>
    </xf>
    <xf numFmtId="0" fontId="28" fillId="0" borderId="10" xfId="0" applyFont="1" applyBorder="1" applyAlignment="1">
      <alignment vertical="center" wrapText="1"/>
    </xf>
    <xf numFmtId="0" fontId="29" fillId="0" borderId="10" xfId="0" applyFont="1" applyBorder="1"/>
    <xf numFmtId="0" fontId="29" fillId="0" borderId="17" xfId="0" applyFont="1" applyBorder="1"/>
    <xf numFmtId="0" fontId="30" fillId="0" borderId="17" xfId="0" applyFont="1" applyBorder="1" applyAlignment="1">
      <alignment horizontal="justify" vertical="center"/>
    </xf>
    <xf numFmtId="0" fontId="28" fillId="0" borderId="17" xfId="0" applyFont="1" applyBorder="1" applyAlignment="1">
      <alignment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9" fillId="0" borderId="16" xfId="0" applyFont="1" applyBorder="1"/>
    <xf numFmtId="0" fontId="29" fillId="0" borderId="10" xfId="0" applyFont="1" applyBorder="1"/>
    <xf numFmtId="0" fontId="28" fillId="0" borderId="10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3" fontId="28" fillId="0" borderId="1" xfId="0" applyNumberFormat="1" applyFont="1" applyBorder="1" applyAlignment="1">
      <alignment horizontal="right" vertical="center" wrapText="1"/>
    </xf>
    <xf numFmtId="0" fontId="29" fillId="0" borderId="16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17" xfId="0" applyFont="1" applyBorder="1" applyAlignment="1">
      <alignment vertical="center" wrapText="1"/>
    </xf>
    <xf numFmtId="0" fontId="29" fillId="5" borderId="10" xfId="0" applyFont="1" applyFill="1" applyBorder="1" applyAlignment="1">
      <alignment vertical="center" wrapText="1"/>
    </xf>
    <xf numFmtId="0" fontId="28" fillId="5" borderId="10" xfId="0" applyFont="1" applyFill="1" applyBorder="1" applyAlignment="1">
      <alignment vertical="center" wrapText="1"/>
    </xf>
    <xf numFmtId="0" fontId="28" fillId="0" borderId="16" xfId="0" applyFont="1" applyBorder="1" applyAlignment="1">
      <alignment vertical="center"/>
    </xf>
    <xf numFmtId="0" fontId="29" fillId="5" borderId="1" xfId="0" applyFont="1" applyFill="1" applyBorder="1" applyAlignment="1">
      <alignment vertical="center" wrapText="1"/>
    </xf>
    <xf numFmtId="0" fontId="28" fillId="5" borderId="16" xfId="0" applyFont="1" applyFill="1" applyBorder="1" applyAlignment="1">
      <alignment vertical="center" wrapText="1"/>
    </xf>
    <xf numFmtId="0" fontId="28" fillId="5" borderId="17" xfId="0" applyFont="1" applyFill="1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3" fontId="28" fillId="0" borderId="1" xfId="0" applyNumberFormat="1" applyFont="1" applyBorder="1" applyAlignment="1">
      <alignment vertical="center"/>
    </xf>
    <xf numFmtId="0" fontId="0" fillId="0" borderId="0" xfId="0" applyAlignment="1"/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justify" vertical="center"/>
    </xf>
    <xf numFmtId="3" fontId="31" fillId="5" borderId="1" xfId="0" applyNumberFormat="1" applyFont="1" applyFill="1" applyBorder="1" applyAlignment="1">
      <alignment vertical="center"/>
    </xf>
    <xf numFmtId="3" fontId="31" fillId="5" borderId="1" xfId="0" applyNumberFormat="1" applyFont="1" applyFill="1" applyBorder="1" applyAlignment="1">
      <alignment horizontal="right" vertical="center"/>
    </xf>
    <xf numFmtId="0" fontId="22" fillId="0" borderId="16" xfId="0" applyFont="1" applyBorder="1" applyAlignment="1">
      <alignment horizontal="justify" vertical="center"/>
    </xf>
    <xf numFmtId="0" fontId="31" fillId="0" borderId="16" xfId="0" applyFont="1" applyBorder="1" applyAlignment="1">
      <alignment vertical="center" wrapText="1"/>
    </xf>
    <xf numFmtId="0" fontId="22" fillId="0" borderId="10" xfId="0" applyFont="1" applyBorder="1" applyAlignment="1">
      <alignment horizontal="justify" vertical="center"/>
    </xf>
    <xf numFmtId="0" fontId="31" fillId="0" borderId="10" xfId="0" applyFont="1" applyBorder="1" applyAlignment="1">
      <alignment vertical="center" wrapText="1"/>
    </xf>
    <xf numFmtId="0" fontId="22" fillId="0" borderId="17" xfId="0" applyFont="1" applyBorder="1" applyAlignment="1">
      <alignment horizontal="justify" vertical="center"/>
    </xf>
    <xf numFmtId="0" fontId="31" fillId="0" borderId="17" xfId="0" applyFont="1" applyBorder="1" applyAlignment="1">
      <alignment vertical="center" wrapText="1"/>
    </xf>
    <xf numFmtId="0" fontId="31" fillId="5" borderId="1" xfId="0" applyFont="1" applyFill="1" applyBorder="1" applyAlignment="1">
      <alignment horizontal="center" vertical="center" wrapText="1"/>
    </xf>
    <xf numFmtId="3" fontId="31" fillId="0" borderId="1" xfId="0" applyNumberFormat="1" applyFont="1" applyBorder="1" applyAlignment="1">
      <alignment horizontal="right" vertical="center"/>
    </xf>
    <xf numFmtId="0" fontId="31" fillId="0" borderId="10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3" fontId="31" fillId="0" borderId="1" xfId="0" applyNumberFormat="1" applyFont="1" applyBorder="1" applyAlignment="1">
      <alignment horizontal="right" vertical="center" wrapText="1"/>
    </xf>
    <xf numFmtId="0" fontId="31" fillId="5" borderId="10" xfId="0" applyFont="1" applyFill="1" applyBorder="1" applyAlignment="1">
      <alignment vertical="center" wrapText="1"/>
    </xf>
    <xf numFmtId="0" fontId="31" fillId="0" borderId="16" xfId="0" applyFont="1" applyBorder="1" applyAlignment="1">
      <alignment vertical="center"/>
    </xf>
    <xf numFmtId="0" fontId="31" fillId="5" borderId="16" xfId="0" applyFont="1" applyFill="1" applyBorder="1" applyAlignment="1">
      <alignment vertical="center" wrapText="1"/>
    </xf>
    <xf numFmtId="0" fontId="31" fillId="5" borderId="1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3" fillId="0" borderId="11" xfId="19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0" fillId="0" borderId="0" xfId="0" applyNumberFormat="1"/>
    <xf numFmtId="164" fontId="14" fillId="0" borderId="0" xfId="0" applyNumberFormat="1" applyFont="1"/>
    <xf numFmtId="0" fontId="19" fillId="0" borderId="1" xfId="0" applyFont="1" applyBorder="1" applyAlignment="1">
      <alignment vertical="center"/>
    </xf>
    <xf numFmtId="164" fontId="14" fillId="0" borderId="0" xfId="0" applyNumberFormat="1" applyFont="1" applyAlignment="1">
      <alignment horizontal="center"/>
    </xf>
  </cellXfs>
  <cellStyles count="21">
    <cellStyle name="_ET_STYLE_NoName_00_" xfId="4"/>
    <cellStyle name="Comma" xfId="1" builtinId="3"/>
    <cellStyle name="Comma 10 3" xfId="20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4" xfId="19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66"/>
  <sheetViews>
    <sheetView topLeftCell="A361" workbookViewId="0">
      <selection activeCell="A365" sqref="A365:XFD366"/>
    </sheetView>
  </sheetViews>
  <sheetFormatPr defaultRowHeight="15" x14ac:dyDescent="0.25"/>
  <cols>
    <col min="1" max="1" width="4.42578125" customWidth="1"/>
    <col min="2" max="2" width="36.28515625" style="382" customWidth="1"/>
    <col min="3" max="3" width="7.42578125" customWidth="1"/>
    <col min="4" max="4" width="7.85546875" customWidth="1"/>
    <col min="5" max="5" width="7.140625" customWidth="1"/>
    <col min="6" max="6" width="14.5703125" customWidth="1"/>
    <col min="7" max="7" width="15.7109375" customWidth="1"/>
    <col min="257" max="257" width="4.42578125" customWidth="1"/>
    <col min="258" max="258" width="36.28515625" customWidth="1"/>
    <col min="259" max="259" width="7.42578125" customWidth="1"/>
    <col min="260" max="260" width="7.85546875" customWidth="1"/>
    <col min="261" max="261" width="7.140625" customWidth="1"/>
    <col min="262" max="262" width="14.5703125" customWidth="1"/>
    <col min="263" max="263" width="15.7109375" customWidth="1"/>
    <col min="513" max="513" width="4.42578125" customWidth="1"/>
    <col min="514" max="514" width="36.28515625" customWidth="1"/>
    <col min="515" max="515" width="7.42578125" customWidth="1"/>
    <col min="516" max="516" width="7.85546875" customWidth="1"/>
    <col min="517" max="517" width="7.140625" customWidth="1"/>
    <col min="518" max="518" width="14.5703125" customWidth="1"/>
    <col min="519" max="519" width="15.7109375" customWidth="1"/>
    <col min="769" max="769" width="4.42578125" customWidth="1"/>
    <col min="770" max="770" width="36.28515625" customWidth="1"/>
    <col min="771" max="771" width="7.42578125" customWidth="1"/>
    <col min="772" max="772" width="7.85546875" customWidth="1"/>
    <col min="773" max="773" width="7.140625" customWidth="1"/>
    <col min="774" max="774" width="14.5703125" customWidth="1"/>
    <col min="775" max="775" width="15.7109375" customWidth="1"/>
    <col min="1025" max="1025" width="4.42578125" customWidth="1"/>
    <col min="1026" max="1026" width="36.28515625" customWidth="1"/>
    <col min="1027" max="1027" width="7.42578125" customWidth="1"/>
    <col min="1028" max="1028" width="7.85546875" customWidth="1"/>
    <col min="1029" max="1029" width="7.140625" customWidth="1"/>
    <col min="1030" max="1030" width="14.5703125" customWidth="1"/>
    <col min="1031" max="1031" width="15.7109375" customWidth="1"/>
    <col min="1281" max="1281" width="4.42578125" customWidth="1"/>
    <col min="1282" max="1282" width="36.28515625" customWidth="1"/>
    <col min="1283" max="1283" width="7.42578125" customWidth="1"/>
    <col min="1284" max="1284" width="7.85546875" customWidth="1"/>
    <col min="1285" max="1285" width="7.140625" customWidth="1"/>
    <col min="1286" max="1286" width="14.5703125" customWidth="1"/>
    <col min="1287" max="1287" width="15.7109375" customWidth="1"/>
    <col min="1537" max="1537" width="4.42578125" customWidth="1"/>
    <col min="1538" max="1538" width="36.28515625" customWidth="1"/>
    <col min="1539" max="1539" width="7.42578125" customWidth="1"/>
    <col min="1540" max="1540" width="7.85546875" customWidth="1"/>
    <col min="1541" max="1541" width="7.140625" customWidth="1"/>
    <col min="1542" max="1542" width="14.5703125" customWidth="1"/>
    <col min="1543" max="1543" width="15.7109375" customWidth="1"/>
    <col min="1793" max="1793" width="4.42578125" customWidth="1"/>
    <col min="1794" max="1794" width="36.28515625" customWidth="1"/>
    <col min="1795" max="1795" width="7.42578125" customWidth="1"/>
    <col min="1796" max="1796" width="7.85546875" customWidth="1"/>
    <col min="1797" max="1797" width="7.140625" customWidth="1"/>
    <col min="1798" max="1798" width="14.5703125" customWidth="1"/>
    <col min="1799" max="1799" width="15.7109375" customWidth="1"/>
    <col min="2049" max="2049" width="4.42578125" customWidth="1"/>
    <col min="2050" max="2050" width="36.28515625" customWidth="1"/>
    <col min="2051" max="2051" width="7.42578125" customWidth="1"/>
    <col min="2052" max="2052" width="7.85546875" customWidth="1"/>
    <col min="2053" max="2053" width="7.140625" customWidth="1"/>
    <col min="2054" max="2054" width="14.5703125" customWidth="1"/>
    <col min="2055" max="2055" width="15.7109375" customWidth="1"/>
    <col min="2305" max="2305" width="4.42578125" customWidth="1"/>
    <col min="2306" max="2306" width="36.28515625" customWidth="1"/>
    <col min="2307" max="2307" width="7.42578125" customWidth="1"/>
    <col min="2308" max="2308" width="7.85546875" customWidth="1"/>
    <col min="2309" max="2309" width="7.140625" customWidth="1"/>
    <col min="2310" max="2310" width="14.5703125" customWidth="1"/>
    <col min="2311" max="2311" width="15.7109375" customWidth="1"/>
    <col min="2561" max="2561" width="4.42578125" customWidth="1"/>
    <col min="2562" max="2562" width="36.28515625" customWidth="1"/>
    <col min="2563" max="2563" width="7.42578125" customWidth="1"/>
    <col min="2564" max="2564" width="7.85546875" customWidth="1"/>
    <col min="2565" max="2565" width="7.140625" customWidth="1"/>
    <col min="2566" max="2566" width="14.5703125" customWidth="1"/>
    <col min="2567" max="2567" width="15.7109375" customWidth="1"/>
    <col min="2817" max="2817" width="4.42578125" customWidth="1"/>
    <col min="2818" max="2818" width="36.28515625" customWidth="1"/>
    <col min="2819" max="2819" width="7.42578125" customWidth="1"/>
    <col min="2820" max="2820" width="7.85546875" customWidth="1"/>
    <col min="2821" max="2821" width="7.140625" customWidth="1"/>
    <col min="2822" max="2822" width="14.5703125" customWidth="1"/>
    <col min="2823" max="2823" width="15.7109375" customWidth="1"/>
    <col min="3073" max="3073" width="4.42578125" customWidth="1"/>
    <col min="3074" max="3074" width="36.28515625" customWidth="1"/>
    <col min="3075" max="3075" width="7.42578125" customWidth="1"/>
    <col min="3076" max="3076" width="7.85546875" customWidth="1"/>
    <col min="3077" max="3077" width="7.140625" customWidth="1"/>
    <col min="3078" max="3078" width="14.5703125" customWidth="1"/>
    <col min="3079" max="3079" width="15.7109375" customWidth="1"/>
    <col min="3329" max="3329" width="4.42578125" customWidth="1"/>
    <col min="3330" max="3330" width="36.28515625" customWidth="1"/>
    <col min="3331" max="3331" width="7.42578125" customWidth="1"/>
    <col min="3332" max="3332" width="7.85546875" customWidth="1"/>
    <col min="3333" max="3333" width="7.140625" customWidth="1"/>
    <col min="3334" max="3334" width="14.5703125" customWidth="1"/>
    <col min="3335" max="3335" width="15.7109375" customWidth="1"/>
    <col min="3585" max="3585" width="4.42578125" customWidth="1"/>
    <col min="3586" max="3586" width="36.28515625" customWidth="1"/>
    <col min="3587" max="3587" width="7.42578125" customWidth="1"/>
    <col min="3588" max="3588" width="7.85546875" customWidth="1"/>
    <col min="3589" max="3589" width="7.140625" customWidth="1"/>
    <col min="3590" max="3590" width="14.5703125" customWidth="1"/>
    <col min="3591" max="3591" width="15.7109375" customWidth="1"/>
    <col min="3841" max="3841" width="4.42578125" customWidth="1"/>
    <col min="3842" max="3842" width="36.28515625" customWidth="1"/>
    <col min="3843" max="3843" width="7.42578125" customWidth="1"/>
    <col min="3844" max="3844" width="7.85546875" customWidth="1"/>
    <col min="3845" max="3845" width="7.140625" customWidth="1"/>
    <col min="3846" max="3846" width="14.5703125" customWidth="1"/>
    <col min="3847" max="3847" width="15.7109375" customWidth="1"/>
    <col min="4097" max="4097" width="4.42578125" customWidth="1"/>
    <col min="4098" max="4098" width="36.28515625" customWidth="1"/>
    <col min="4099" max="4099" width="7.42578125" customWidth="1"/>
    <col min="4100" max="4100" width="7.85546875" customWidth="1"/>
    <col min="4101" max="4101" width="7.140625" customWidth="1"/>
    <col min="4102" max="4102" width="14.5703125" customWidth="1"/>
    <col min="4103" max="4103" width="15.7109375" customWidth="1"/>
    <col min="4353" max="4353" width="4.42578125" customWidth="1"/>
    <col min="4354" max="4354" width="36.28515625" customWidth="1"/>
    <col min="4355" max="4355" width="7.42578125" customWidth="1"/>
    <col min="4356" max="4356" width="7.85546875" customWidth="1"/>
    <col min="4357" max="4357" width="7.140625" customWidth="1"/>
    <col min="4358" max="4358" width="14.5703125" customWidth="1"/>
    <col min="4359" max="4359" width="15.7109375" customWidth="1"/>
    <col min="4609" max="4609" width="4.42578125" customWidth="1"/>
    <col min="4610" max="4610" width="36.28515625" customWidth="1"/>
    <col min="4611" max="4611" width="7.42578125" customWidth="1"/>
    <col min="4612" max="4612" width="7.85546875" customWidth="1"/>
    <col min="4613" max="4613" width="7.140625" customWidth="1"/>
    <col min="4614" max="4614" width="14.5703125" customWidth="1"/>
    <col min="4615" max="4615" width="15.7109375" customWidth="1"/>
    <col min="4865" max="4865" width="4.42578125" customWidth="1"/>
    <col min="4866" max="4866" width="36.28515625" customWidth="1"/>
    <col min="4867" max="4867" width="7.42578125" customWidth="1"/>
    <col min="4868" max="4868" width="7.85546875" customWidth="1"/>
    <col min="4869" max="4869" width="7.140625" customWidth="1"/>
    <col min="4870" max="4870" width="14.5703125" customWidth="1"/>
    <col min="4871" max="4871" width="15.7109375" customWidth="1"/>
    <col min="5121" max="5121" width="4.42578125" customWidth="1"/>
    <col min="5122" max="5122" width="36.28515625" customWidth="1"/>
    <col min="5123" max="5123" width="7.42578125" customWidth="1"/>
    <col min="5124" max="5124" width="7.85546875" customWidth="1"/>
    <col min="5125" max="5125" width="7.140625" customWidth="1"/>
    <col min="5126" max="5126" width="14.5703125" customWidth="1"/>
    <col min="5127" max="5127" width="15.7109375" customWidth="1"/>
    <col min="5377" max="5377" width="4.42578125" customWidth="1"/>
    <col min="5378" max="5378" width="36.28515625" customWidth="1"/>
    <col min="5379" max="5379" width="7.42578125" customWidth="1"/>
    <col min="5380" max="5380" width="7.85546875" customWidth="1"/>
    <col min="5381" max="5381" width="7.140625" customWidth="1"/>
    <col min="5382" max="5382" width="14.5703125" customWidth="1"/>
    <col min="5383" max="5383" width="15.7109375" customWidth="1"/>
    <col min="5633" max="5633" width="4.42578125" customWidth="1"/>
    <col min="5634" max="5634" width="36.28515625" customWidth="1"/>
    <col min="5635" max="5635" width="7.42578125" customWidth="1"/>
    <col min="5636" max="5636" width="7.85546875" customWidth="1"/>
    <col min="5637" max="5637" width="7.140625" customWidth="1"/>
    <col min="5638" max="5638" width="14.5703125" customWidth="1"/>
    <col min="5639" max="5639" width="15.7109375" customWidth="1"/>
    <col min="5889" max="5889" width="4.42578125" customWidth="1"/>
    <col min="5890" max="5890" width="36.28515625" customWidth="1"/>
    <col min="5891" max="5891" width="7.42578125" customWidth="1"/>
    <col min="5892" max="5892" width="7.85546875" customWidth="1"/>
    <col min="5893" max="5893" width="7.140625" customWidth="1"/>
    <col min="5894" max="5894" width="14.5703125" customWidth="1"/>
    <col min="5895" max="5895" width="15.7109375" customWidth="1"/>
    <col min="6145" max="6145" width="4.42578125" customWidth="1"/>
    <col min="6146" max="6146" width="36.28515625" customWidth="1"/>
    <col min="6147" max="6147" width="7.42578125" customWidth="1"/>
    <col min="6148" max="6148" width="7.85546875" customWidth="1"/>
    <col min="6149" max="6149" width="7.140625" customWidth="1"/>
    <col min="6150" max="6150" width="14.5703125" customWidth="1"/>
    <col min="6151" max="6151" width="15.7109375" customWidth="1"/>
    <col min="6401" max="6401" width="4.42578125" customWidth="1"/>
    <col min="6402" max="6402" width="36.28515625" customWidth="1"/>
    <col min="6403" max="6403" width="7.42578125" customWidth="1"/>
    <col min="6404" max="6404" width="7.85546875" customWidth="1"/>
    <col min="6405" max="6405" width="7.140625" customWidth="1"/>
    <col min="6406" max="6406" width="14.5703125" customWidth="1"/>
    <col min="6407" max="6407" width="15.7109375" customWidth="1"/>
    <col min="6657" max="6657" width="4.42578125" customWidth="1"/>
    <col min="6658" max="6658" width="36.28515625" customWidth="1"/>
    <col min="6659" max="6659" width="7.42578125" customWidth="1"/>
    <col min="6660" max="6660" width="7.85546875" customWidth="1"/>
    <col min="6661" max="6661" width="7.140625" customWidth="1"/>
    <col min="6662" max="6662" width="14.5703125" customWidth="1"/>
    <col min="6663" max="6663" width="15.7109375" customWidth="1"/>
    <col min="6913" max="6913" width="4.42578125" customWidth="1"/>
    <col min="6914" max="6914" width="36.28515625" customWidth="1"/>
    <col min="6915" max="6915" width="7.42578125" customWidth="1"/>
    <col min="6916" max="6916" width="7.85546875" customWidth="1"/>
    <col min="6917" max="6917" width="7.140625" customWidth="1"/>
    <col min="6918" max="6918" width="14.5703125" customWidth="1"/>
    <col min="6919" max="6919" width="15.7109375" customWidth="1"/>
    <col min="7169" max="7169" width="4.42578125" customWidth="1"/>
    <col min="7170" max="7170" width="36.28515625" customWidth="1"/>
    <col min="7171" max="7171" width="7.42578125" customWidth="1"/>
    <col min="7172" max="7172" width="7.85546875" customWidth="1"/>
    <col min="7173" max="7173" width="7.140625" customWidth="1"/>
    <col min="7174" max="7174" width="14.5703125" customWidth="1"/>
    <col min="7175" max="7175" width="15.7109375" customWidth="1"/>
    <col min="7425" max="7425" width="4.42578125" customWidth="1"/>
    <col min="7426" max="7426" width="36.28515625" customWidth="1"/>
    <col min="7427" max="7427" width="7.42578125" customWidth="1"/>
    <col min="7428" max="7428" width="7.85546875" customWidth="1"/>
    <col min="7429" max="7429" width="7.140625" customWidth="1"/>
    <col min="7430" max="7430" width="14.5703125" customWidth="1"/>
    <col min="7431" max="7431" width="15.7109375" customWidth="1"/>
    <col min="7681" max="7681" width="4.42578125" customWidth="1"/>
    <col min="7682" max="7682" width="36.28515625" customWidth="1"/>
    <col min="7683" max="7683" width="7.42578125" customWidth="1"/>
    <col min="7684" max="7684" width="7.85546875" customWidth="1"/>
    <col min="7685" max="7685" width="7.140625" customWidth="1"/>
    <col min="7686" max="7686" width="14.5703125" customWidth="1"/>
    <col min="7687" max="7687" width="15.7109375" customWidth="1"/>
    <col min="7937" max="7937" width="4.42578125" customWidth="1"/>
    <col min="7938" max="7938" width="36.28515625" customWidth="1"/>
    <col min="7939" max="7939" width="7.42578125" customWidth="1"/>
    <col min="7940" max="7940" width="7.85546875" customWidth="1"/>
    <col min="7941" max="7941" width="7.140625" customWidth="1"/>
    <col min="7942" max="7942" width="14.5703125" customWidth="1"/>
    <col min="7943" max="7943" width="15.7109375" customWidth="1"/>
    <col min="8193" max="8193" width="4.42578125" customWidth="1"/>
    <col min="8194" max="8194" width="36.28515625" customWidth="1"/>
    <col min="8195" max="8195" width="7.42578125" customWidth="1"/>
    <col min="8196" max="8196" width="7.85546875" customWidth="1"/>
    <col min="8197" max="8197" width="7.140625" customWidth="1"/>
    <col min="8198" max="8198" width="14.5703125" customWidth="1"/>
    <col min="8199" max="8199" width="15.7109375" customWidth="1"/>
    <col min="8449" max="8449" width="4.42578125" customWidth="1"/>
    <col min="8450" max="8450" width="36.28515625" customWidth="1"/>
    <col min="8451" max="8451" width="7.42578125" customWidth="1"/>
    <col min="8452" max="8452" width="7.85546875" customWidth="1"/>
    <col min="8453" max="8453" width="7.140625" customWidth="1"/>
    <col min="8454" max="8454" width="14.5703125" customWidth="1"/>
    <col min="8455" max="8455" width="15.7109375" customWidth="1"/>
    <col min="8705" max="8705" width="4.42578125" customWidth="1"/>
    <col min="8706" max="8706" width="36.28515625" customWidth="1"/>
    <col min="8707" max="8707" width="7.42578125" customWidth="1"/>
    <col min="8708" max="8708" width="7.85546875" customWidth="1"/>
    <col min="8709" max="8709" width="7.140625" customWidth="1"/>
    <col min="8710" max="8710" width="14.5703125" customWidth="1"/>
    <col min="8711" max="8711" width="15.7109375" customWidth="1"/>
    <col min="8961" max="8961" width="4.42578125" customWidth="1"/>
    <col min="8962" max="8962" width="36.28515625" customWidth="1"/>
    <col min="8963" max="8963" width="7.42578125" customWidth="1"/>
    <col min="8964" max="8964" width="7.85546875" customWidth="1"/>
    <col min="8965" max="8965" width="7.140625" customWidth="1"/>
    <col min="8966" max="8966" width="14.5703125" customWidth="1"/>
    <col min="8967" max="8967" width="15.7109375" customWidth="1"/>
    <col min="9217" max="9217" width="4.42578125" customWidth="1"/>
    <col min="9218" max="9218" width="36.28515625" customWidth="1"/>
    <col min="9219" max="9219" width="7.42578125" customWidth="1"/>
    <col min="9220" max="9220" width="7.85546875" customWidth="1"/>
    <col min="9221" max="9221" width="7.140625" customWidth="1"/>
    <col min="9222" max="9222" width="14.5703125" customWidth="1"/>
    <col min="9223" max="9223" width="15.7109375" customWidth="1"/>
    <col min="9473" max="9473" width="4.42578125" customWidth="1"/>
    <col min="9474" max="9474" width="36.28515625" customWidth="1"/>
    <col min="9475" max="9475" width="7.42578125" customWidth="1"/>
    <col min="9476" max="9476" width="7.85546875" customWidth="1"/>
    <col min="9477" max="9477" width="7.140625" customWidth="1"/>
    <col min="9478" max="9478" width="14.5703125" customWidth="1"/>
    <col min="9479" max="9479" width="15.7109375" customWidth="1"/>
    <col min="9729" max="9729" width="4.42578125" customWidth="1"/>
    <col min="9730" max="9730" width="36.28515625" customWidth="1"/>
    <col min="9731" max="9731" width="7.42578125" customWidth="1"/>
    <col min="9732" max="9732" width="7.85546875" customWidth="1"/>
    <col min="9733" max="9733" width="7.140625" customWidth="1"/>
    <col min="9734" max="9734" width="14.5703125" customWidth="1"/>
    <col min="9735" max="9735" width="15.7109375" customWidth="1"/>
    <col min="9985" max="9985" width="4.42578125" customWidth="1"/>
    <col min="9986" max="9986" width="36.28515625" customWidth="1"/>
    <col min="9987" max="9987" width="7.42578125" customWidth="1"/>
    <col min="9988" max="9988" width="7.85546875" customWidth="1"/>
    <col min="9989" max="9989" width="7.140625" customWidth="1"/>
    <col min="9990" max="9990" width="14.5703125" customWidth="1"/>
    <col min="9991" max="9991" width="15.7109375" customWidth="1"/>
    <col min="10241" max="10241" width="4.42578125" customWidth="1"/>
    <col min="10242" max="10242" width="36.28515625" customWidth="1"/>
    <col min="10243" max="10243" width="7.42578125" customWidth="1"/>
    <col min="10244" max="10244" width="7.85546875" customWidth="1"/>
    <col min="10245" max="10245" width="7.140625" customWidth="1"/>
    <col min="10246" max="10246" width="14.5703125" customWidth="1"/>
    <col min="10247" max="10247" width="15.7109375" customWidth="1"/>
    <col min="10497" max="10497" width="4.42578125" customWidth="1"/>
    <col min="10498" max="10498" width="36.28515625" customWidth="1"/>
    <col min="10499" max="10499" width="7.42578125" customWidth="1"/>
    <col min="10500" max="10500" width="7.85546875" customWidth="1"/>
    <col min="10501" max="10501" width="7.140625" customWidth="1"/>
    <col min="10502" max="10502" width="14.5703125" customWidth="1"/>
    <col min="10503" max="10503" width="15.7109375" customWidth="1"/>
    <col min="10753" max="10753" width="4.42578125" customWidth="1"/>
    <col min="10754" max="10754" width="36.28515625" customWidth="1"/>
    <col min="10755" max="10755" width="7.42578125" customWidth="1"/>
    <col min="10756" max="10756" width="7.85546875" customWidth="1"/>
    <col min="10757" max="10757" width="7.140625" customWidth="1"/>
    <col min="10758" max="10758" width="14.5703125" customWidth="1"/>
    <col min="10759" max="10759" width="15.7109375" customWidth="1"/>
    <col min="11009" max="11009" width="4.42578125" customWidth="1"/>
    <col min="11010" max="11010" width="36.28515625" customWidth="1"/>
    <col min="11011" max="11011" width="7.42578125" customWidth="1"/>
    <col min="11012" max="11012" width="7.85546875" customWidth="1"/>
    <col min="11013" max="11013" width="7.140625" customWidth="1"/>
    <col min="11014" max="11014" width="14.5703125" customWidth="1"/>
    <col min="11015" max="11015" width="15.7109375" customWidth="1"/>
    <col min="11265" max="11265" width="4.42578125" customWidth="1"/>
    <col min="11266" max="11266" width="36.28515625" customWidth="1"/>
    <col min="11267" max="11267" width="7.42578125" customWidth="1"/>
    <col min="11268" max="11268" width="7.85546875" customWidth="1"/>
    <col min="11269" max="11269" width="7.140625" customWidth="1"/>
    <col min="11270" max="11270" width="14.5703125" customWidth="1"/>
    <col min="11271" max="11271" width="15.7109375" customWidth="1"/>
    <col min="11521" max="11521" width="4.42578125" customWidth="1"/>
    <col min="11522" max="11522" width="36.28515625" customWidth="1"/>
    <col min="11523" max="11523" width="7.42578125" customWidth="1"/>
    <col min="11524" max="11524" width="7.85546875" customWidth="1"/>
    <col min="11525" max="11525" width="7.140625" customWidth="1"/>
    <col min="11526" max="11526" width="14.5703125" customWidth="1"/>
    <col min="11527" max="11527" width="15.7109375" customWidth="1"/>
    <col min="11777" max="11777" width="4.42578125" customWidth="1"/>
    <col min="11778" max="11778" width="36.28515625" customWidth="1"/>
    <col min="11779" max="11779" width="7.42578125" customWidth="1"/>
    <col min="11780" max="11780" width="7.85546875" customWidth="1"/>
    <col min="11781" max="11781" width="7.140625" customWidth="1"/>
    <col min="11782" max="11782" width="14.5703125" customWidth="1"/>
    <col min="11783" max="11783" width="15.7109375" customWidth="1"/>
    <col min="12033" max="12033" width="4.42578125" customWidth="1"/>
    <col min="12034" max="12034" width="36.28515625" customWidth="1"/>
    <col min="12035" max="12035" width="7.42578125" customWidth="1"/>
    <col min="12036" max="12036" width="7.85546875" customWidth="1"/>
    <col min="12037" max="12037" width="7.140625" customWidth="1"/>
    <col min="12038" max="12038" width="14.5703125" customWidth="1"/>
    <col min="12039" max="12039" width="15.7109375" customWidth="1"/>
    <col min="12289" max="12289" width="4.42578125" customWidth="1"/>
    <col min="12290" max="12290" width="36.28515625" customWidth="1"/>
    <col min="12291" max="12291" width="7.42578125" customWidth="1"/>
    <col min="12292" max="12292" width="7.85546875" customWidth="1"/>
    <col min="12293" max="12293" width="7.140625" customWidth="1"/>
    <col min="12294" max="12294" width="14.5703125" customWidth="1"/>
    <col min="12295" max="12295" width="15.7109375" customWidth="1"/>
    <col min="12545" max="12545" width="4.42578125" customWidth="1"/>
    <col min="12546" max="12546" width="36.28515625" customWidth="1"/>
    <col min="12547" max="12547" width="7.42578125" customWidth="1"/>
    <col min="12548" max="12548" width="7.85546875" customWidth="1"/>
    <col min="12549" max="12549" width="7.140625" customWidth="1"/>
    <col min="12550" max="12550" width="14.5703125" customWidth="1"/>
    <col min="12551" max="12551" width="15.7109375" customWidth="1"/>
    <col min="12801" max="12801" width="4.42578125" customWidth="1"/>
    <col min="12802" max="12802" width="36.28515625" customWidth="1"/>
    <col min="12803" max="12803" width="7.42578125" customWidth="1"/>
    <col min="12804" max="12804" width="7.85546875" customWidth="1"/>
    <col min="12805" max="12805" width="7.140625" customWidth="1"/>
    <col min="12806" max="12806" width="14.5703125" customWidth="1"/>
    <col min="12807" max="12807" width="15.7109375" customWidth="1"/>
    <col min="13057" max="13057" width="4.42578125" customWidth="1"/>
    <col min="13058" max="13058" width="36.28515625" customWidth="1"/>
    <col min="13059" max="13059" width="7.42578125" customWidth="1"/>
    <col min="13060" max="13060" width="7.85546875" customWidth="1"/>
    <col min="13061" max="13061" width="7.140625" customWidth="1"/>
    <col min="13062" max="13062" width="14.5703125" customWidth="1"/>
    <col min="13063" max="13063" width="15.7109375" customWidth="1"/>
    <col min="13313" max="13313" width="4.42578125" customWidth="1"/>
    <col min="13314" max="13314" width="36.28515625" customWidth="1"/>
    <col min="13315" max="13315" width="7.42578125" customWidth="1"/>
    <col min="13316" max="13316" width="7.85546875" customWidth="1"/>
    <col min="13317" max="13317" width="7.140625" customWidth="1"/>
    <col min="13318" max="13318" width="14.5703125" customWidth="1"/>
    <col min="13319" max="13319" width="15.7109375" customWidth="1"/>
    <col min="13569" max="13569" width="4.42578125" customWidth="1"/>
    <col min="13570" max="13570" width="36.28515625" customWidth="1"/>
    <col min="13571" max="13571" width="7.42578125" customWidth="1"/>
    <col min="13572" max="13572" width="7.85546875" customWidth="1"/>
    <col min="13573" max="13573" width="7.140625" customWidth="1"/>
    <col min="13574" max="13574" width="14.5703125" customWidth="1"/>
    <col min="13575" max="13575" width="15.7109375" customWidth="1"/>
    <col min="13825" max="13825" width="4.42578125" customWidth="1"/>
    <col min="13826" max="13826" width="36.28515625" customWidth="1"/>
    <col min="13827" max="13827" width="7.42578125" customWidth="1"/>
    <col min="13828" max="13828" width="7.85546875" customWidth="1"/>
    <col min="13829" max="13829" width="7.140625" customWidth="1"/>
    <col min="13830" max="13830" width="14.5703125" customWidth="1"/>
    <col min="13831" max="13831" width="15.7109375" customWidth="1"/>
    <col min="14081" max="14081" width="4.42578125" customWidth="1"/>
    <col min="14082" max="14082" width="36.28515625" customWidth="1"/>
    <col min="14083" max="14083" width="7.42578125" customWidth="1"/>
    <col min="14084" max="14084" width="7.85546875" customWidth="1"/>
    <col min="14085" max="14085" width="7.140625" customWidth="1"/>
    <col min="14086" max="14086" width="14.5703125" customWidth="1"/>
    <col min="14087" max="14087" width="15.7109375" customWidth="1"/>
    <col min="14337" max="14337" width="4.42578125" customWidth="1"/>
    <col min="14338" max="14338" width="36.28515625" customWidth="1"/>
    <col min="14339" max="14339" width="7.42578125" customWidth="1"/>
    <col min="14340" max="14340" width="7.85546875" customWidth="1"/>
    <col min="14341" max="14341" width="7.140625" customWidth="1"/>
    <col min="14342" max="14342" width="14.5703125" customWidth="1"/>
    <col min="14343" max="14343" width="15.7109375" customWidth="1"/>
    <col min="14593" max="14593" width="4.42578125" customWidth="1"/>
    <col min="14594" max="14594" width="36.28515625" customWidth="1"/>
    <col min="14595" max="14595" width="7.42578125" customWidth="1"/>
    <col min="14596" max="14596" width="7.85546875" customWidth="1"/>
    <col min="14597" max="14597" width="7.140625" customWidth="1"/>
    <col min="14598" max="14598" width="14.5703125" customWidth="1"/>
    <col min="14599" max="14599" width="15.7109375" customWidth="1"/>
    <col min="14849" max="14849" width="4.42578125" customWidth="1"/>
    <col min="14850" max="14850" width="36.28515625" customWidth="1"/>
    <col min="14851" max="14851" width="7.42578125" customWidth="1"/>
    <col min="14852" max="14852" width="7.85546875" customWidth="1"/>
    <col min="14853" max="14853" width="7.140625" customWidth="1"/>
    <col min="14854" max="14854" width="14.5703125" customWidth="1"/>
    <col min="14855" max="14855" width="15.7109375" customWidth="1"/>
    <col min="15105" max="15105" width="4.42578125" customWidth="1"/>
    <col min="15106" max="15106" width="36.28515625" customWidth="1"/>
    <col min="15107" max="15107" width="7.42578125" customWidth="1"/>
    <col min="15108" max="15108" width="7.85546875" customWidth="1"/>
    <col min="15109" max="15109" width="7.140625" customWidth="1"/>
    <col min="15110" max="15110" width="14.5703125" customWidth="1"/>
    <col min="15111" max="15111" width="15.7109375" customWidth="1"/>
    <col min="15361" max="15361" width="4.42578125" customWidth="1"/>
    <col min="15362" max="15362" width="36.28515625" customWidth="1"/>
    <col min="15363" max="15363" width="7.42578125" customWidth="1"/>
    <col min="15364" max="15364" width="7.85546875" customWidth="1"/>
    <col min="15365" max="15365" width="7.140625" customWidth="1"/>
    <col min="15366" max="15366" width="14.5703125" customWidth="1"/>
    <col min="15367" max="15367" width="15.7109375" customWidth="1"/>
    <col min="15617" max="15617" width="4.42578125" customWidth="1"/>
    <col min="15618" max="15618" width="36.28515625" customWidth="1"/>
    <col min="15619" max="15619" width="7.42578125" customWidth="1"/>
    <col min="15620" max="15620" width="7.85546875" customWidth="1"/>
    <col min="15621" max="15621" width="7.140625" customWidth="1"/>
    <col min="15622" max="15622" width="14.5703125" customWidth="1"/>
    <col min="15623" max="15623" width="15.7109375" customWidth="1"/>
    <col min="15873" max="15873" width="4.42578125" customWidth="1"/>
    <col min="15874" max="15874" width="36.28515625" customWidth="1"/>
    <col min="15875" max="15875" width="7.42578125" customWidth="1"/>
    <col min="15876" max="15876" width="7.85546875" customWidth="1"/>
    <col min="15877" max="15877" width="7.140625" customWidth="1"/>
    <col min="15878" max="15878" width="14.5703125" customWidth="1"/>
    <col min="15879" max="15879" width="15.7109375" customWidth="1"/>
    <col min="16129" max="16129" width="4.42578125" customWidth="1"/>
    <col min="16130" max="16130" width="36.28515625" customWidth="1"/>
    <col min="16131" max="16131" width="7.42578125" customWidth="1"/>
    <col min="16132" max="16132" width="7.85546875" customWidth="1"/>
    <col min="16133" max="16133" width="7.140625" customWidth="1"/>
    <col min="16134" max="16134" width="14.5703125" customWidth="1"/>
    <col min="16135" max="16135" width="15.7109375" customWidth="1"/>
  </cols>
  <sheetData>
    <row r="1" spans="1:7" ht="57.75" customHeight="1" x14ac:dyDescent="0.25">
      <c r="A1" s="347" t="s">
        <v>475</v>
      </c>
      <c r="B1" s="347"/>
      <c r="C1" s="347"/>
      <c r="D1" s="347"/>
      <c r="E1" s="347"/>
      <c r="F1" s="347"/>
      <c r="G1" s="347"/>
    </row>
    <row r="3" spans="1:7" ht="49.5" x14ac:dyDescent="0.25">
      <c r="A3" s="348" t="s">
        <v>476</v>
      </c>
      <c r="B3" s="349" t="s">
        <v>1</v>
      </c>
      <c r="C3" s="348" t="s">
        <v>0</v>
      </c>
      <c r="D3" s="348" t="s">
        <v>2</v>
      </c>
      <c r="E3" s="348" t="s">
        <v>3</v>
      </c>
      <c r="F3" s="348" t="s">
        <v>5</v>
      </c>
      <c r="G3" s="348" t="s">
        <v>6</v>
      </c>
    </row>
    <row r="4" spans="1:7" ht="33" x14ac:dyDescent="0.25">
      <c r="A4" s="349" t="s">
        <v>189</v>
      </c>
      <c r="B4" s="350" t="s">
        <v>477</v>
      </c>
      <c r="C4" s="351"/>
      <c r="D4" s="351"/>
      <c r="E4" s="351"/>
      <c r="F4" s="351"/>
      <c r="G4" s="352">
        <f>+G5+G34+G62+G74</f>
        <v>838450590</v>
      </c>
    </row>
    <row r="5" spans="1:7" ht="33" x14ac:dyDescent="0.25">
      <c r="A5" s="348">
        <v>1</v>
      </c>
      <c r="B5" s="350" t="s">
        <v>7</v>
      </c>
      <c r="C5" s="348" t="s">
        <v>36</v>
      </c>
      <c r="D5" s="348" t="s">
        <v>37</v>
      </c>
      <c r="E5" s="348">
        <v>1</v>
      </c>
      <c r="F5" s="353">
        <v>230560000</v>
      </c>
      <c r="G5" s="354">
        <f>+F5*E5</f>
        <v>230560000</v>
      </c>
    </row>
    <row r="6" spans="1:7" ht="16.5" x14ac:dyDescent="0.25">
      <c r="A6" s="355"/>
      <c r="B6" s="356" t="s">
        <v>8</v>
      </c>
      <c r="C6" s="357"/>
      <c r="D6" s="357"/>
      <c r="E6" s="357"/>
      <c r="F6" s="357"/>
      <c r="G6" s="357"/>
    </row>
    <row r="7" spans="1:7" ht="16.5" x14ac:dyDescent="0.25">
      <c r="A7" s="358"/>
      <c r="B7" s="359" t="s">
        <v>478</v>
      </c>
      <c r="C7" s="360"/>
      <c r="D7" s="360"/>
      <c r="E7" s="360"/>
      <c r="F7" s="360"/>
      <c r="G7" s="360"/>
    </row>
    <row r="8" spans="1:7" ht="16.5" x14ac:dyDescent="0.25">
      <c r="A8" s="358"/>
      <c r="B8" s="359" t="s">
        <v>479</v>
      </c>
      <c r="C8" s="360"/>
      <c r="D8" s="360"/>
      <c r="E8" s="360"/>
      <c r="F8" s="360"/>
      <c r="G8" s="360"/>
    </row>
    <row r="9" spans="1:7" ht="33" x14ac:dyDescent="0.25">
      <c r="A9" s="358"/>
      <c r="B9" s="359" t="s">
        <v>480</v>
      </c>
      <c r="C9" s="360"/>
      <c r="D9" s="360"/>
      <c r="E9" s="360"/>
      <c r="F9" s="360"/>
      <c r="G9" s="360"/>
    </row>
    <row r="10" spans="1:7" ht="16.5" x14ac:dyDescent="0.25">
      <c r="A10" s="358"/>
      <c r="B10" s="359" t="s">
        <v>481</v>
      </c>
      <c r="C10" s="360"/>
      <c r="D10" s="360"/>
      <c r="E10" s="360"/>
      <c r="F10" s="360"/>
      <c r="G10" s="360"/>
    </row>
    <row r="11" spans="1:7" ht="16.5" x14ac:dyDescent="0.25">
      <c r="A11" s="358"/>
      <c r="B11" s="359" t="s">
        <v>482</v>
      </c>
      <c r="C11" s="360"/>
      <c r="D11" s="360"/>
      <c r="E11" s="360"/>
      <c r="F11" s="360"/>
      <c r="G11" s="360"/>
    </row>
    <row r="12" spans="1:7" ht="33" x14ac:dyDescent="0.25">
      <c r="A12" s="361"/>
      <c r="B12" s="359" t="s">
        <v>483</v>
      </c>
      <c r="C12" s="360"/>
      <c r="D12" s="360"/>
      <c r="E12" s="360"/>
      <c r="F12" s="360"/>
      <c r="G12" s="360"/>
    </row>
    <row r="13" spans="1:7" ht="49.5" x14ac:dyDescent="0.25">
      <c r="A13" s="361"/>
      <c r="B13" s="359" t="s">
        <v>484</v>
      </c>
      <c r="C13" s="360"/>
      <c r="D13" s="360"/>
      <c r="E13" s="360"/>
      <c r="F13" s="360"/>
      <c r="G13" s="360"/>
    </row>
    <row r="14" spans="1:7" ht="16.5" x14ac:dyDescent="0.25">
      <c r="A14" s="361"/>
      <c r="B14" s="359" t="s">
        <v>485</v>
      </c>
      <c r="C14" s="360"/>
      <c r="D14" s="360"/>
      <c r="E14" s="360"/>
      <c r="F14" s="360"/>
      <c r="G14" s="360"/>
    </row>
    <row r="15" spans="1:7" ht="16.5" x14ac:dyDescent="0.25">
      <c r="A15" s="361"/>
      <c r="B15" s="359" t="s">
        <v>486</v>
      </c>
      <c r="C15" s="360"/>
      <c r="D15" s="360"/>
      <c r="E15" s="360"/>
      <c r="F15" s="360"/>
      <c r="G15" s="360"/>
    </row>
    <row r="16" spans="1:7" ht="16.5" x14ac:dyDescent="0.25">
      <c r="A16" s="361"/>
      <c r="B16" s="359" t="s">
        <v>487</v>
      </c>
      <c r="C16" s="360"/>
      <c r="D16" s="360"/>
      <c r="E16" s="360"/>
      <c r="F16" s="360"/>
      <c r="G16" s="360"/>
    </row>
    <row r="17" spans="1:7" ht="33" x14ac:dyDescent="0.25">
      <c r="A17" s="361"/>
      <c r="B17" s="359" t="s">
        <v>488</v>
      </c>
      <c r="C17" s="360"/>
      <c r="D17" s="360"/>
      <c r="E17" s="360"/>
      <c r="F17" s="360"/>
      <c r="G17" s="360"/>
    </row>
    <row r="18" spans="1:7" ht="16.5" x14ac:dyDescent="0.25">
      <c r="A18" s="361"/>
      <c r="B18" s="359" t="s">
        <v>489</v>
      </c>
      <c r="C18" s="360"/>
      <c r="D18" s="360"/>
      <c r="E18" s="360"/>
      <c r="F18" s="360"/>
      <c r="G18" s="360"/>
    </row>
    <row r="19" spans="1:7" ht="16.5" x14ac:dyDescent="0.25">
      <c r="A19" s="361"/>
      <c r="B19" s="359" t="s">
        <v>490</v>
      </c>
      <c r="C19" s="360"/>
      <c r="D19" s="360"/>
      <c r="E19" s="360"/>
      <c r="F19" s="360"/>
      <c r="G19" s="360"/>
    </row>
    <row r="20" spans="1:7" ht="16.5" x14ac:dyDescent="0.25">
      <c r="A20" s="361"/>
      <c r="B20" s="359" t="s">
        <v>491</v>
      </c>
      <c r="C20" s="360"/>
      <c r="D20" s="360"/>
      <c r="E20" s="360"/>
      <c r="F20" s="360"/>
      <c r="G20" s="360"/>
    </row>
    <row r="21" spans="1:7" ht="33" x14ac:dyDescent="0.25">
      <c r="A21" s="361"/>
      <c r="B21" s="359" t="s">
        <v>492</v>
      </c>
      <c r="C21" s="360"/>
      <c r="D21" s="360"/>
      <c r="E21" s="360"/>
      <c r="F21" s="360"/>
      <c r="G21" s="360"/>
    </row>
    <row r="22" spans="1:7" ht="33" x14ac:dyDescent="0.25">
      <c r="A22" s="361"/>
      <c r="B22" s="359" t="s">
        <v>493</v>
      </c>
      <c r="C22" s="360"/>
      <c r="D22" s="360"/>
      <c r="E22" s="360"/>
      <c r="F22" s="360"/>
      <c r="G22" s="360"/>
    </row>
    <row r="23" spans="1:7" ht="33" x14ac:dyDescent="0.25">
      <c r="A23" s="361"/>
      <c r="B23" s="359" t="s">
        <v>494</v>
      </c>
      <c r="C23" s="360"/>
      <c r="D23" s="360"/>
      <c r="E23" s="360"/>
      <c r="F23" s="360"/>
      <c r="G23" s="360"/>
    </row>
    <row r="24" spans="1:7" ht="33" x14ac:dyDescent="0.25">
      <c r="A24" s="361"/>
      <c r="B24" s="359" t="s">
        <v>495</v>
      </c>
      <c r="C24" s="360"/>
      <c r="D24" s="360"/>
      <c r="E24" s="360"/>
      <c r="F24" s="360"/>
      <c r="G24" s="360"/>
    </row>
    <row r="25" spans="1:7" ht="33" x14ac:dyDescent="0.25">
      <c r="A25" s="361"/>
      <c r="B25" s="359" t="s">
        <v>496</v>
      </c>
      <c r="C25" s="360"/>
      <c r="D25" s="360"/>
      <c r="E25" s="360"/>
      <c r="F25" s="360"/>
      <c r="G25" s="360"/>
    </row>
    <row r="26" spans="1:7" ht="33" x14ac:dyDescent="0.25">
      <c r="A26" s="361"/>
      <c r="B26" s="359" t="s">
        <v>497</v>
      </c>
      <c r="C26" s="360"/>
      <c r="D26" s="360"/>
      <c r="E26" s="360"/>
      <c r="F26" s="360"/>
      <c r="G26" s="360"/>
    </row>
    <row r="27" spans="1:7" ht="49.5" x14ac:dyDescent="0.25">
      <c r="A27" s="361"/>
      <c r="B27" s="359" t="s">
        <v>498</v>
      </c>
      <c r="C27" s="360"/>
      <c r="D27" s="360"/>
      <c r="E27" s="360"/>
      <c r="F27" s="360"/>
      <c r="G27" s="360"/>
    </row>
    <row r="28" spans="1:7" ht="85.5" customHeight="1" x14ac:dyDescent="0.25">
      <c r="A28" s="361"/>
      <c r="B28" s="359" t="s">
        <v>499</v>
      </c>
      <c r="C28" s="360"/>
      <c r="D28" s="360"/>
      <c r="E28" s="360"/>
      <c r="F28" s="360"/>
      <c r="G28" s="360"/>
    </row>
    <row r="29" spans="1:7" ht="20.25" customHeight="1" x14ac:dyDescent="0.25">
      <c r="A29" s="361"/>
      <c r="B29" s="359" t="s">
        <v>500</v>
      </c>
      <c r="C29" s="360"/>
      <c r="D29" s="360"/>
      <c r="E29" s="360"/>
      <c r="F29" s="360"/>
      <c r="G29" s="360"/>
    </row>
    <row r="30" spans="1:7" ht="33" x14ac:dyDescent="0.25">
      <c r="A30" s="361"/>
      <c r="B30" s="359" t="s">
        <v>501</v>
      </c>
      <c r="C30" s="360"/>
      <c r="D30" s="360"/>
      <c r="E30" s="360"/>
      <c r="F30" s="360"/>
      <c r="G30" s="360"/>
    </row>
    <row r="31" spans="1:7" ht="20.25" customHeight="1" x14ac:dyDescent="0.25">
      <c r="A31" s="361"/>
      <c r="B31" s="359" t="s">
        <v>502</v>
      </c>
      <c r="C31" s="360"/>
      <c r="D31" s="360"/>
      <c r="E31" s="360"/>
      <c r="F31" s="360"/>
      <c r="G31" s="360"/>
    </row>
    <row r="32" spans="1:7" ht="20.25" customHeight="1" x14ac:dyDescent="0.25">
      <c r="A32" s="361"/>
      <c r="B32" s="359" t="s">
        <v>503</v>
      </c>
      <c r="C32" s="360"/>
      <c r="D32" s="360"/>
      <c r="E32" s="360"/>
      <c r="F32" s="360"/>
      <c r="G32" s="360"/>
    </row>
    <row r="33" spans="1:7" ht="33" x14ac:dyDescent="0.25">
      <c r="A33" s="362"/>
      <c r="B33" s="363" t="s">
        <v>504</v>
      </c>
      <c r="C33" s="364"/>
      <c r="D33" s="364"/>
      <c r="E33" s="364"/>
      <c r="F33" s="364"/>
      <c r="G33" s="364"/>
    </row>
    <row r="34" spans="1:7" ht="33" x14ac:dyDescent="0.25">
      <c r="A34" s="365">
        <v>2</v>
      </c>
      <c r="B34" s="350" t="s">
        <v>63</v>
      </c>
      <c r="C34" s="348" t="s">
        <v>36</v>
      </c>
      <c r="D34" s="348" t="s">
        <v>65</v>
      </c>
      <c r="E34" s="348">
        <v>1</v>
      </c>
      <c r="F34" s="352">
        <v>413820177</v>
      </c>
      <c r="G34" s="352">
        <f>+F34*E34</f>
        <v>413820177</v>
      </c>
    </row>
    <row r="35" spans="1:7" ht="21" customHeight="1" x14ac:dyDescent="0.25">
      <c r="A35" s="366"/>
      <c r="B35" s="356" t="s">
        <v>38</v>
      </c>
      <c r="C35" s="357"/>
      <c r="D35" s="357"/>
      <c r="E35" s="357"/>
      <c r="F35" s="357"/>
      <c r="G35" s="357"/>
    </row>
    <row r="36" spans="1:7" ht="21" customHeight="1" x14ac:dyDescent="0.25">
      <c r="A36" s="361"/>
      <c r="B36" s="359" t="s">
        <v>39</v>
      </c>
      <c r="C36" s="360"/>
      <c r="D36" s="360"/>
      <c r="E36" s="360"/>
      <c r="F36" s="360"/>
      <c r="G36" s="360"/>
    </row>
    <row r="37" spans="1:7" ht="21" customHeight="1" x14ac:dyDescent="0.25">
      <c r="A37" s="361"/>
      <c r="B37" s="359" t="s">
        <v>40</v>
      </c>
      <c r="C37" s="360"/>
      <c r="D37" s="360"/>
      <c r="E37" s="360"/>
      <c r="F37" s="360"/>
      <c r="G37" s="360"/>
    </row>
    <row r="38" spans="1:7" ht="21" customHeight="1" x14ac:dyDescent="0.25">
      <c r="A38" s="361"/>
      <c r="B38" s="359" t="s">
        <v>41</v>
      </c>
      <c r="C38" s="360"/>
      <c r="D38" s="360"/>
      <c r="E38" s="360"/>
      <c r="F38" s="360"/>
      <c r="G38" s="360"/>
    </row>
    <row r="39" spans="1:7" ht="21" customHeight="1" x14ac:dyDescent="0.25">
      <c r="A39" s="361"/>
      <c r="B39" s="359" t="s">
        <v>505</v>
      </c>
      <c r="C39" s="360"/>
      <c r="D39" s="360"/>
      <c r="E39" s="360"/>
      <c r="F39" s="360"/>
      <c r="G39" s="360"/>
    </row>
    <row r="40" spans="1:7" ht="21" customHeight="1" x14ac:dyDescent="0.25">
      <c r="A40" s="361"/>
      <c r="B40" s="359" t="s">
        <v>506</v>
      </c>
      <c r="C40" s="360"/>
      <c r="D40" s="360"/>
      <c r="E40" s="360"/>
      <c r="F40" s="360"/>
      <c r="G40" s="360"/>
    </row>
    <row r="41" spans="1:7" ht="33" x14ac:dyDescent="0.25">
      <c r="A41" s="361"/>
      <c r="B41" s="359" t="s">
        <v>44</v>
      </c>
      <c r="C41" s="360"/>
      <c r="D41" s="360"/>
      <c r="E41" s="360"/>
      <c r="F41" s="360"/>
      <c r="G41" s="360"/>
    </row>
    <row r="42" spans="1:7" ht="21" customHeight="1" x14ac:dyDescent="0.25">
      <c r="A42" s="361"/>
      <c r="B42" s="359" t="s">
        <v>45</v>
      </c>
      <c r="C42" s="360"/>
      <c r="D42" s="360"/>
      <c r="E42" s="360"/>
      <c r="F42" s="360"/>
      <c r="G42" s="360"/>
    </row>
    <row r="43" spans="1:7" ht="33" x14ac:dyDescent="0.25">
      <c r="A43" s="361"/>
      <c r="B43" s="359" t="s">
        <v>46</v>
      </c>
      <c r="C43" s="360"/>
      <c r="D43" s="360"/>
      <c r="E43" s="360"/>
      <c r="F43" s="360"/>
      <c r="G43" s="360"/>
    </row>
    <row r="44" spans="1:7" ht="19.5" customHeight="1" x14ac:dyDescent="0.25">
      <c r="A44" s="361"/>
      <c r="B44" s="359" t="s">
        <v>47</v>
      </c>
      <c r="C44" s="360"/>
      <c r="D44" s="360"/>
      <c r="E44" s="360"/>
      <c r="F44" s="360"/>
      <c r="G44" s="360"/>
    </row>
    <row r="45" spans="1:7" ht="19.5" customHeight="1" x14ac:dyDescent="0.25">
      <c r="A45" s="361"/>
      <c r="B45" s="359" t="s">
        <v>48</v>
      </c>
      <c r="C45" s="360"/>
      <c r="D45" s="360"/>
      <c r="E45" s="360"/>
      <c r="F45" s="360"/>
      <c r="G45" s="360"/>
    </row>
    <row r="46" spans="1:7" ht="21" customHeight="1" x14ac:dyDescent="0.25">
      <c r="A46" s="361"/>
      <c r="B46" s="359" t="s">
        <v>49</v>
      </c>
      <c r="C46" s="360"/>
      <c r="D46" s="360"/>
      <c r="E46" s="360"/>
      <c r="F46" s="360"/>
      <c r="G46" s="360"/>
    </row>
    <row r="47" spans="1:7" ht="19.5" customHeight="1" x14ac:dyDescent="0.25">
      <c r="A47" s="361"/>
      <c r="B47" s="359" t="s">
        <v>507</v>
      </c>
      <c r="C47" s="360"/>
      <c r="D47" s="360"/>
      <c r="E47" s="360"/>
      <c r="F47" s="360"/>
      <c r="G47" s="360"/>
    </row>
    <row r="48" spans="1:7" ht="18" customHeight="1" x14ac:dyDescent="0.25">
      <c r="A48" s="361"/>
      <c r="B48" s="359" t="s">
        <v>51</v>
      </c>
      <c r="C48" s="360"/>
      <c r="D48" s="360"/>
      <c r="E48" s="360"/>
      <c r="F48" s="360"/>
      <c r="G48" s="360"/>
    </row>
    <row r="49" spans="1:7" ht="18" customHeight="1" x14ac:dyDescent="0.25">
      <c r="A49" s="361"/>
      <c r="B49" s="359" t="s">
        <v>52</v>
      </c>
      <c r="C49" s="360"/>
      <c r="D49" s="360"/>
      <c r="E49" s="360"/>
      <c r="F49" s="360"/>
      <c r="G49" s="360"/>
    </row>
    <row r="50" spans="1:7" ht="33" x14ac:dyDescent="0.25">
      <c r="A50" s="361"/>
      <c r="B50" s="359" t="s">
        <v>53</v>
      </c>
      <c r="C50" s="360"/>
      <c r="D50" s="360"/>
      <c r="E50" s="360"/>
      <c r="F50" s="360"/>
      <c r="G50" s="360"/>
    </row>
    <row r="51" spans="1:7" ht="18" customHeight="1" x14ac:dyDescent="0.25">
      <c r="A51" s="361"/>
      <c r="B51" s="359" t="s">
        <v>54</v>
      </c>
      <c r="C51" s="360"/>
      <c r="D51" s="360"/>
      <c r="E51" s="360"/>
      <c r="F51" s="360"/>
      <c r="G51" s="360"/>
    </row>
    <row r="52" spans="1:7" ht="18" customHeight="1" x14ac:dyDescent="0.25">
      <c r="A52" s="361"/>
      <c r="B52" s="359" t="s">
        <v>508</v>
      </c>
      <c r="C52" s="360"/>
      <c r="D52" s="360"/>
      <c r="E52" s="360"/>
      <c r="F52" s="360"/>
      <c r="G52" s="360"/>
    </row>
    <row r="53" spans="1:7" ht="18" customHeight="1" x14ac:dyDescent="0.25">
      <c r="A53" s="361"/>
      <c r="B53" s="359" t="s">
        <v>509</v>
      </c>
      <c r="C53" s="360"/>
      <c r="D53" s="360"/>
      <c r="E53" s="360"/>
      <c r="F53" s="360"/>
      <c r="G53" s="360"/>
    </row>
    <row r="54" spans="1:7" ht="18" customHeight="1" x14ac:dyDescent="0.25">
      <c r="A54" s="361"/>
      <c r="B54" s="359" t="s">
        <v>510</v>
      </c>
      <c r="C54" s="360"/>
      <c r="D54" s="360"/>
      <c r="E54" s="360"/>
      <c r="F54" s="360"/>
      <c r="G54" s="360"/>
    </row>
    <row r="55" spans="1:7" ht="33" x14ac:dyDescent="0.25">
      <c r="A55" s="361"/>
      <c r="B55" s="359" t="s">
        <v>511</v>
      </c>
      <c r="C55" s="360"/>
      <c r="D55" s="360"/>
      <c r="E55" s="360"/>
      <c r="F55" s="360"/>
      <c r="G55" s="360"/>
    </row>
    <row r="56" spans="1:7" ht="18" customHeight="1" x14ac:dyDescent="0.25">
      <c r="A56" s="361"/>
      <c r="B56" s="359" t="s">
        <v>512</v>
      </c>
      <c r="C56" s="360"/>
      <c r="D56" s="360"/>
      <c r="E56" s="360"/>
      <c r="F56" s="360"/>
      <c r="G56" s="360"/>
    </row>
    <row r="57" spans="1:7" ht="66" x14ac:dyDescent="0.25">
      <c r="A57" s="367"/>
      <c r="B57" s="359" t="s">
        <v>513</v>
      </c>
      <c r="C57" s="368"/>
      <c r="D57" s="368"/>
      <c r="E57" s="368"/>
      <c r="F57" s="368"/>
      <c r="G57" s="368"/>
    </row>
    <row r="58" spans="1:7" ht="33" x14ac:dyDescent="0.25">
      <c r="A58" s="367"/>
      <c r="B58" s="359" t="s">
        <v>514</v>
      </c>
      <c r="C58" s="368"/>
      <c r="D58" s="368"/>
      <c r="E58" s="368"/>
      <c r="F58" s="368"/>
      <c r="G58" s="368"/>
    </row>
    <row r="59" spans="1:7" ht="16.5" x14ac:dyDescent="0.25">
      <c r="A59" s="367"/>
      <c r="B59" s="359" t="s">
        <v>515</v>
      </c>
      <c r="C59" s="368"/>
      <c r="D59" s="368"/>
      <c r="E59" s="368"/>
      <c r="F59" s="368"/>
      <c r="G59" s="368"/>
    </row>
    <row r="60" spans="1:7" ht="33" x14ac:dyDescent="0.25">
      <c r="A60" s="361"/>
      <c r="B60" s="359" t="s">
        <v>61</v>
      </c>
      <c r="C60" s="360"/>
      <c r="D60" s="360"/>
      <c r="E60" s="360"/>
      <c r="F60" s="360"/>
      <c r="G60" s="360"/>
    </row>
    <row r="61" spans="1:7" ht="16.5" x14ac:dyDescent="0.25">
      <c r="A61" s="362"/>
      <c r="B61" s="363" t="s">
        <v>62</v>
      </c>
      <c r="C61" s="364"/>
      <c r="D61" s="364"/>
      <c r="E61" s="364"/>
      <c r="F61" s="364"/>
      <c r="G61" s="364"/>
    </row>
    <row r="62" spans="1:7" ht="16.5" x14ac:dyDescent="0.25">
      <c r="A62" s="365" t="s">
        <v>516</v>
      </c>
      <c r="B62" s="350" t="s">
        <v>293</v>
      </c>
      <c r="C62" s="348" t="s">
        <v>165</v>
      </c>
      <c r="D62" s="369"/>
      <c r="E62" s="348">
        <v>1</v>
      </c>
      <c r="F62" s="370">
        <v>26595413</v>
      </c>
      <c r="G62" s="370">
        <f>+F62*E62</f>
        <v>26595413</v>
      </c>
    </row>
    <row r="63" spans="1:7" ht="16.5" x14ac:dyDescent="0.25">
      <c r="A63" s="366"/>
      <c r="B63" s="356" t="s">
        <v>517</v>
      </c>
      <c r="C63" s="357"/>
      <c r="D63" s="357"/>
      <c r="E63" s="357"/>
      <c r="F63" s="357"/>
      <c r="G63" s="357" t="s">
        <v>518</v>
      </c>
    </row>
    <row r="64" spans="1:7" ht="16.5" x14ac:dyDescent="0.25">
      <c r="A64" s="361"/>
      <c r="B64" s="359" t="s">
        <v>155</v>
      </c>
      <c r="C64" s="360"/>
      <c r="D64" s="360"/>
      <c r="E64" s="360"/>
      <c r="F64" s="360"/>
      <c r="G64" s="360"/>
    </row>
    <row r="65" spans="1:7" ht="33" x14ac:dyDescent="0.25">
      <c r="A65" s="361"/>
      <c r="B65" s="359" t="s">
        <v>519</v>
      </c>
      <c r="C65" s="360"/>
      <c r="D65" s="360"/>
      <c r="E65" s="360"/>
      <c r="F65" s="360"/>
      <c r="G65" s="360"/>
    </row>
    <row r="66" spans="1:7" ht="16.5" x14ac:dyDescent="0.25">
      <c r="A66" s="361"/>
      <c r="B66" s="359" t="s">
        <v>157</v>
      </c>
      <c r="C66" s="360"/>
      <c r="D66" s="360"/>
      <c r="E66" s="360"/>
      <c r="F66" s="360"/>
      <c r="G66" s="360"/>
    </row>
    <row r="67" spans="1:7" ht="16.5" x14ac:dyDescent="0.25">
      <c r="A67" s="361"/>
      <c r="B67" s="359" t="s">
        <v>520</v>
      </c>
      <c r="C67" s="360"/>
      <c r="D67" s="360"/>
      <c r="E67" s="360"/>
      <c r="F67" s="360"/>
      <c r="G67" s="360"/>
    </row>
    <row r="68" spans="1:7" ht="16.5" x14ac:dyDescent="0.25">
      <c r="A68" s="361"/>
      <c r="B68" s="359" t="s">
        <v>521</v>
      </c>
      <c r="C68" s="360"/>
      <c r="D68" s="360"/>
      <c r="E68" s="360"/>
      <c r="F68" s="360"/>
      <c r="G68" s="360"/>
    </row>
    <row r="69" spans="1:7" ht="16.5" x14ac:dyDescent="0.25">
      <c r="A69" s="361"/>
      <c r="B69" s="359" t="s">
        <v>160</v>
      </c>
      <c r="C69" s="360"/>
      <c r="D69" s="360"/>
      <c r="E69" s="360"/>
      <c r="F69" s="360"/>
      <c r="G69" s="360"/>
    </row>
    <row r="70" spans="1:7" ht="16.5" x14ac:dyDescent="0.25">
      <c r="A70" s="361"/>
      <c r="B70" s="359" t="s">
        <v>161</v>
      </c>
      <c r="C70" s="360"/>
      <c r="D70" s="360"/>
      <c r="E70" s="360"/>
      <c r="F70" s="360"/>
      <c r="G70" s="360"/>
    </row>
    <row r="71" spans="1:7" ht="16.5" x14ac:dyDescent="0.25">
      <c r="A71" s="361"/>
      <c r="B71" s="359" t="s">
        <v>162</v>
      </c>
      <c r="C71" s="360"/>
      <c r="D71" s="360"/>
      <c r="E71" s="360"/>
      <c r="F71" s="360"/>
      <c r="G71" s="360"/>
    </row>
    <row r="72" spans="1:7" ht="16.5" x14ac:dyDescent="0.25">
      <c r="A72" s="361"/>
      <c r="B72" s="359" t="s">
        <v>522</v>
      </c>
      <c r="C72" s="360"/>
      <c r="D72" s="360"/>
      <c r="E72" s="360"/>
      <c r="F72" s="360"/>
      <c r="G72" s="360"/>
    </row>
    <row r="73" spans="1:7" ht="16.5" x14ac:dyDescent="0.25">
      <c r="A73" s="362"/>
      <c r="B73" s="363" t="s">
        <v>523</v>
      </c>
      <c r="C73" s="364"/>
      <c r="D73" s="364"/>
      <c r="E73" s="364"/>
      <c r="F73" s="364"/>
      <c r="G73" s="364"/>
    </row>
    <row r="74" spans="1:7" ht="16.5" x14ac:dyDescent="0.25">
      <c r="A74" s="348">
        <v>4</v>
      </c>
      <c r="B74" s="350" t="s">
        <v>66</v>
      </c>
      <c r="C74" s="348" t="s">
        <v>165</v>
      </c>
      <c r="D74" s="348" t="s">
        <v>37</v>
      </c>
      <c r="E74" s="348">
        <v>1</v>
      </c>
      <c r="F74" s="370">
        <v>167475000</v>
      </c>
      <c r="G74" s="370">
        <f>+F74*E74</f>
        <v>167475000</v>
      </c>
    </row>
    <row r="75" spans="1:7" ht="16.5" x14ac:dyDescent="0.25">
      <c r="A75" s="371"/>
      <c r="B75" s="356" t="s">
        <v>187</v>
      </c>
      <c r="C75" s="357"/>
      <c r="D75" s="357"/>
      <c r="E75" s="357"/>
      <c r="F75" s="357"/>
      <c r="G75" s="357"/>
    </row>
    <row r="76" spans="1:7" ht="16.5" x14ac:dyDescent="0.25">
      <c r="A76" s="372"/>
      <c r="B76" s="359" t="s">
        <v>188</v>
      </c>
      <c r="C76" s="360"/>
      <c r="D76" s="360"/>
      <c r="E76" s="360"/>
      <c r="F76" s="360"/>
      <c r="G76" s="360"/>
    </row>
    <row r="77" spans="1:7" ht="33" x14ac:dyDescent="0.25">
      <c r="A77" s="361"/>
      <c r="B77" s="359" t="s">
        <v>67</v>
      </c>
      <c r="C77" s="360"/>
      <c r="D77" s="360"/>
      <c r="E77" s="360"/>
      <c r="F77" s="360"/>
      <c r="G77" s="360"/>
    </row>
    <row r="78" spans="1:7" ht="16.5" x14ac:dyDescent="0.25">
      <c r="A78" s="361"/>
      <c r="B78" s="359" t="s">
        <v>68</v>
      </c>
      <c r="C78" s="360"/>
      <c r="D78" s="360"/>
      <c r="E78" s="360"/>
      <c r="F78" s="360"/>
      <c r="G78" s="360"/>
    </row>
    <row r="79" spans="1:7" ht="33" x14ac:dyDescent="0.25">
      <c r="A79" s="361"/>
      <c r="B79" s="359" t="s">
        <v>69</v>
      </c>
      <c r="C79" s="360"/>
      <c r="D79" s="360"/>
      <c r="E79" s="360"/>
      <c r="F79" s="360"/>
      <c r="G79" s="360"/>
    </row>
    <row r="80" spans="1:7" ht="49.5" x14ac:dyDescent="0.25">
      <c r="A80" s="361"/>
      <c r="B80" s="359" t="s">
        <v>524</v>
      </c>
      <c r="C80" s="360"/>
      <c r="D80" s="360"/>
      <c r="E80" s="360"/>
      <c r="F80" s="360"/>
      <c r="G80" s="360"/>
    </row>
    <row r="81" spans="1:7" ht="16.5" x14ac:dyDescent="0.25">
      <c r="A81" s="361"/>
      <c r="B81" s="359" t="s">
        <v>70</v>
      </c>
      <c r="C81" s="360"/>
      <c r="D81" s="360"/>
      <c r="E81" s="360"/>
      <c r="F81" s="360"/>
      <c r="G81" s="360"/>
    </row>
    <row r="82" spans="1:7" ht="33" x14ac:dyDescent="0.25">
      <c r="A82" s="361"/>
      <c r="B82" s="359" t="s">
        <v>71</v>
      </c>
      <c r="C82" s="360"/>
      <c r="D82" s="360"/>
      <c r="E82" s="360"/>
      <c r="F82" s="360"/>
      <c r="G82" s="360"/>
    </row>
    <row r="83" spans="1:7" ht="33" x14ac:dyDescent="0.25">
      <c r="A83" s="361"/>
      <c r="B83" s="359" t="s">
        <v>72</v>
      </c>
      <c r="C83" s="360"/>
      <c r="D83" s="360"/>
      <c r="E83" s="360"/>
      <c r="F83" s="360"/>
      <c r="G83" s="360"/>
    </row>
    <row r="84" spans="1:7" ht="33" x14ac:dyDescent="0.25">
      <c r="A84" s="361"/>
      <c r="B84" s="359" t="s">
        <v>73</v>
      </c>
      <c r="C84" s="360"/>
      <c r="D84" s="360"/>
      <c r="E84" s="360"/>
      <c r="F84" s="360"/>
      <c r="G84" s="360"/>
    </row>
    <row r="85" spans="1:7" ht="33" x14ac:dyDescent="0.25">
      <c r="A85" s="361"/>
      <c r="B85" s="359" t="s">
        <v>74</v>
      </c>
      <c r="C85" s="360"/>
      <c r="D85" s="360"/>
      <c r="E85" s="360"/>
      <c r="F85" s="360"/>
      <c r="G85" s="360"/>
    </row>
    <row r="86" spans="1:7" ht="16.5" x14ac:dyDescent="0.25">
      <c r="A86" s="361"/>
      <c r="B86" s="359" t="s">
        <v>75</v>
      </c>
      <c r="C86" s="360"/>
      <c r="D86" s="360"/>
      <c r="E86" s="360"/>
      <c r="F86" s="360"/>
      <c r="G86" s="360"/>
    </row>
    <row r="87" spans="1:7" ht="16.5" x14ac:dyDescent="0.25">
      <c r="A87" s="361"/>
      <c r="B87" s="359" t="s">
        <v>76</v>
      </c>
      <c r="C87" s="360"/>
      <c r="D87" s="360"/>
      <c r="E87" s="360"/>
      <c r="F87" s="360"/>
      <c r="G87" s="360"/>
    </row>
    <row r="88" spans="1:7" ht="16.5" x14ac:dyDescent="0.25">
      <c r="A88" s="361"/>
      <c r="B88" s="359" t="s">
        <v>77</v>
      </c>
      <c r="C88" s="360"/>
      <c r="D88" s="360"/>
      <c r="E88" s="360"/>
      <c r="F88" s="360"/>
      <c r="G88" s="360"/>
    </row>
    <row r="89" spans="1:7" ht="33" x14ac:dyDescent="0.25">
      <c r="A89" s="361"/>
      <c r="B89" s="359" t="s">
        <v>78</v>
      </c>
      <c r="C89" s="360"/>
      <c r="D89" s="360"/>
      <c r="E89" s="360"/>
      <c r="F89" s="360"/>
      <c r="G89" s="360"/>
    </row>
    <row r="90" spans="1:7" ht="33" x14ac:dyDescent="0.25">
      <c r="A90" s="361"/>
      <c r="B90" s="359" t="s">
        <v>79</v>
      </c>
      <c r="C90" s="360"/>
      <c r="D90" s="360"/>
      <c r="E90" s="360"/>
      <c r="F90" s="360"/>
      <c r="G90" s="360"/>
    </row>
    <row r="91" spans="1:7" ht="33" x14ac:dyDescent="0.25">
      <c r="A91" s="361"/>
      <c r="B91" s="359" t="s">
        <v>80</v>
      </c>
      <c r="C91" s="360"/>
      <c r="D91" s="360"/>
      <c r="E91" s="360"/>
      <c r="F91" s="360"/>
      <c r="G91" s="360"/>
    </row>
    <row r="92" spans="1:7" ht="16.5" x14ac:dyDescent="0.25">
      <c r="A92" s="361"/>
      <c r="B92" s="359" t="s">
        <v>81</v>
      </c>
      <c r="C92" s="360"/>
      <c r="D92" s="360"/>
      <c r="E92" s="360"/>
      <c r="F92" s="360"/>
      <c r="G92" s="360"/>
    </row>
    <row r="93" spans="1:7" ht="16.5" x14ac:dyDescent="0.25">
      <c r="A93" s="361"/>
      <c r="B93" s="359" t="s">
        <v>82</v>
      </c>
      <c r="C93" s="360"/>
      <c r="D93" s="360"/>
      <c r="E93" s="360"/>
      <c r="F93" s="360"/>
      <c r="G93" s="360"/>
    </row>
    <row r="94" spans="1:7" ht="16.5" x14ac:dyDescent="0.25">
      <c r="A94" s="361"/>
      <c r="B94" s="359" t="s">
        <v>83</v>
      </c>
      <c r="C94" s="360"/>
      <c r="D94" s="360"/>
      <c r="E94" s="360"/>
      <c r="F94" s="360"/>
      <c r="G94" s="360"/>
    </row>
    <row r="95" spans="1:7" ht="33" x14ac:dyDescent="0.25">
      <c r="A95" s="361"/>
      <c r="B95" s="359" t="s">
        <v>525</v>
      </c>
      <c r="C95" s="360"/>
      <c r="D95" s="360"/>
      <c r="E95" s="360"/>
      <c r="F95" s="360"/>
      <c r="G95" s="360"/>
    </row>
    <row r="96" spans="1:7" ht="16.5" x14ac:dyDescent="0.25">
      <c r="A96" s="361"/>
      <c r="B96" s="359" t="s">
        <v>84</v>
      </c>
      <c r="C96" s="360"/>
      <c r="D96" s="360"/>
      <c r="E96" s="360"/>
      <c r="F96" s="360"/>
      <c r="G96" s="360"/>
    </row>
    <row r="97" spans="1:7" ht="33" x14ac:dyDescent="0.25">
      <c r="A97" s="361"/>
      <c r="B97" s="359" t="s">
        <v>85</v>
      </c>
      <c r="C97" s="360"/>
      <c r="D97" s="360"/>
      <c r="E97" s="360"/>
      <c r="F97" s="360"/>
      <c r="G97" s="360"/>
    </row>
    <row r="98" spans="1:7" ht="16.5" x14ac:dyDescent="0.25">
      <c r="A98" s="367"/>
      <c r="B98" s="359" t="s">
        <v>526</v>
      </c>
      <c r="C98" s="368"/>
      <c r="D98" s="368"/>
      <c r="E98" s="368"/>
      <c r="F98" s="368"/>
      <c r="G98" s="368"/>
    </row>
    <row r="99" spans="1:7" ht="33" x14ac:dyDescent="0.25">
      <c r="A99" s="367"/>
      <c r="B99" s="359" t="s">
        <v>527</v>
      </c>
      <c r="C99" s="368"/>
      <c r="D99" s="368"/>
      <c r="E99" s="368"/>
      <c r="F99" s="368"/>
      <c r="G99" s="368"/>
    </row>
    <row r="100" spans="1:7" ht="33" x14ac:dyDescent="0.25">
      <c r="A100" s="367"/>
      <c r="B100" s="359" t="s">
        <v>528</v>
      </c>
      <c r="C100" s="368"/>
      <c r="D100" s="368"/>
      <c r="E100" s="368"/>
      <c r="F100" s="368"/>
      <c r="G100" s="368"/>
    </row>
    <row r="101" spans="1:7" ht="16.5" x14ac:dyDescent="0.25">
      <c r="A101" s="367"/>
      <c r="B101" s="359" t="s">
        <v>529</v>
      </c>
      <c r="C101" s="368"/>
      <c r="D101" s="368"/>
      <c r="E101" s="368"/>
      <c r="F101" s="368"/>
      <c r="G101" s="368"/>
    </row>
    <row r="102" spans="1:7" ht="16.5" x14ac:dyDescent="0.25">
      <c r="A102" s="367"/>
      <c r="B102" s="359" t="s">
        <v>530</v>
      </c>
      <c r="C102" s="368"/>
      <c r="D102" s="368"/>
      <c r="E102" s="368"/>
      <c r="F102" s="368"/>
      <c r="G102" s="368"/>
    </row>
    <row r="103" spans="1:7" ht="33" x14ac:dyDescent="0.25">
      <c r="A103" s="367"/>
      <c r="B103" s="359" t="s">
        <v>531</v>
      </c>
      <c r="C103" s="368"/>
      <c r="D103" s="368"/>
      <c r="E103" s="368"/>
      <c r="F103" s="368"/>
      <c r="G103" s="368"/>
    </row>
    <row r="104" spans="1:7" ht="16.5" x14ac:dyDescent="0.25">
      <c r="A104" s="361"/>
      <c r="B104" s="359" t="s">
        <v>87</v>
      </c>
      <c r="C104" s="360"/>
      <c r="D104" s="360"/>
      <c r="E104" s="360"/>
      <c r="F104" s="360"/>
      <c r="G104" s="360"/>
    </row>
    <row r="105" spans="1:7" ht="16.5" x14ac:dyDescent="0.25">
      <c r="A105" s="361"/>
      <c r="B105" s="359" t="s">
        <v>88</v>
      </c>
      <c r="C105" s="360"/>
      <c r="D105" s="360"/>
      <c r="E105" s="360"/>
      <c r="F105" s="360"/>
      <c r="G105" s="360"/>
    </row>
    <row r="106" spans="1:7" ht="16.5" x14ac:dyDescent="0.25">
      <c r="A106" s="361"/>
      <c r="B106" s="359" t="s">
        <v>89</v>
      </c>
      <c r="C106" s="360"/>
      <c r="D106" s="360"/>
      <c r="E106" s="360"/>
      <c r="F106" s="360"/>
      <c r="G106" s="360"/>
    </row>
    <row r="107" spans="1:7" ht="16.5" x14ac:dyDescent="0.25">
      <c r="A107" s="361"/>
      <c r="B107" s="359" t="s">
        <v>90</v>
      </c>
      <c r="C107" s="360"/>
      <c r="D107" s="360"/>
      <c r="E107" s="360"/>
      <c r="F107" s="360"/>
      <c r="G107" s="360"/>
    </row>
    <row r="108" spans="1:7" ht="33" x14ac:dyDescent="0.25">
      <c r="A108" s="361"/>
      <c r="B108" s="359" t="s">
        <v>91</v>
      </c>
      <c r="C108" s="360"/>
      <c r="D108" s="360"/>
      <c r="E108" s="360"/>
      <c r="F108" s="360"/>
      <c r="G108" s="360"/>
    </row>
    <row r="109" spans="1:7" ht="16.5" x14ac:dyDescent="0.25">
      <c r="A109" s="361"/>
      <c r="B109" s="359" t="s">
        <v>92</v>
      </c>
      <c r="C109" s="360"/>
      <c r="D109" s="360"/>
      <c r="E109" s="360"/>
      <c r="F109" s="360"/>
      <c r="G109" s="360"/>
    </row>
    <row r="110" spans="1:7" ht="16.5" x14ac:dyDescent="0.25">
      <c r="A110" s="361"/>
      <c r="B110" s="359" t="s">
        <v>93</v>
      </c>
      <c r="C110" s="360"/>
      <c r="D110" s="360"/>
      <c r="E110" s="360"/>
      <c r="F110" s="360"/>
      <c r="G110" s="360"/>
    </row>
    <row r="111" spans="1:7" ht="16.5" x14ac:dyDescent="0.25">
      <c r="A111" s="361"/>
      <c r="B111" s="359" t="s">
        <v>94</v>
      </c>
      <c r="C111" s="360"/>
      <c r="D111" s="360"/>
      <c r="E111" s="360"/>
      <c r="F111" s="360"/>
      <c r="G111" s="360"/>
    </row>
    <row r="112" spans="1:7" ht="16.5" x14ac:dyDescent="0.25">
      <c r="A112" s="361"/>
      <c r="B112" s="359" t="s">
        <v>95</v>
      </c>
      <c r="C112" s="360"/>
      <c r="D112" s="360"/>
      <c r="E112" s="360"/>
      <c r="F112" s="360"/>
      <c r="G112" s="360"/>
    </row>
    <row r="113" spans="1:7" ht="33" x14ac:dyDescent="0.25">
      <c r="A113" s="361"/>
      <c r="B113" s="359" t="s">
        <v>96</v>
      </c>
      <c r="C113" s="360"/>
      <c r="D113" s="360"/>
      <c r="E113" s="360"/>
      <c r="F113" s="360"/>
      <c r="G113" s="360"/>
    </row>
    <row r="114" spans="1:7" ht="16.5" x14ac:dyDescent="0.25">
      <c r="A114" s="361"/>
      <c r="B114" s="359" t="s">
        <v>97</v>
      </c>
      <c r="C114" s="360"/>
      <c r="D114" s="360"/>
      <c r="E114" s="360"/>
      <c r="F114" s="360"/>
      <c r="G114" s="360"/>
    </row>
    <row r="115" spans="1:7" ht="33" x14ac:dyDescent="0.25">
      <c r="A115" s="361"/>
      <c r="B115" s="359" t="s">
        <v>98</v>
      </c>
      <c r="C115" s="360"/>
      <c r="D115" s="360"/>
      <c r="E115" s="360"/>
      <c r="F115" s="360"/>
      <c r="G115" s="360"/>
    </row>
    <row r="116" spans="1:7" ht="33" x14ac:dyDescent="0.25">
      <c r="A116" s="361"/>
      <c r="B116" s="359" t="s">
        <v>99</v>
      </c>
      <c r="C116" s="360"/>
      <c r="D116" s="360"/>
      <c r="E116" s="360"/>
      <c r="F116" s="360"/>
      <c r="G116" s="360"/>
    </row>
    <row r="117" spans="1:7" ht="33" x14ac:dyDescent="0.25">
      <c r="A117" s="361"/>
      <c r="B117" s="359" t="s">
        <v>100</v>
      </c>
      <c r="C117" s="360"/>
      <c r="D117" s="360"/>
      <c r="E117" s="360"/>
      <c r="F117" s="360"/>
      <c r="G117" s="360"/>
    </row>
    <row r="118" spans="1:7" ht="19.5" customHeight="1" x14ac:dyDescent="0.25">
      <c r="A118" s="361"/>
      <c r="B118" s="359" t="s">
        <v>101</v>
      </c>
      <c r="C118" s="360"/>
      <c r="D118" s="360"/>
      <c r="E118" s="360"/>
      <c r="F118" s="360"/>
      <c r="G118" s="360"/>
    </row>
    <row r="119" spans="1:7" ht="19.5" customHeight="1" x14ac:dyDescent="0.25">
      <c r="A119" s="361"/>
      <c r="B119" s="359" t="s">
        <v>102</v>
      </c>
      <c r="C119" s="360"/>
      <c r="D119" s="360"/>
      <c r="E119" s="360"/>
      <c r="F119" s="360"/>
      <c r="G119" s="360"/>
    </row>
    <row r="120" spans="1:7" ht="19.5" customHeight="1" x14ac:dyDescent="0.25">
      <c r="A120" s="362"/>
      <c r="B120" s="363" t="s">
        <v>103</v>
      </c>
      <c r="C120" s="364"/>
      <c r="D120" s="364"/>
      <c r="E120" s="364"/>
      <c r="F120" s="364"/>
      <c r="G120" s="364"/>
    </row>
    <row r="121" spans="1:7" ht="33" x14ac:dyDescent="0.25">
      <c r="A121" s="348" t="s">
        <v>132</v>
      </c>
      <c r="B121" s="350" t="s">
        <v>532</v>
      </c>
      <c r="C121" s="369"/>
      <c r="D121" s="369"/>
      <c r="E121" s="369"/>
      <c r="F121" s="369"/>
      <c r="G121" s="370">
        <f>+G122+G280</f>
        <v>721924000</v>
      </c>
    </row>
    <row r="122" spans="1:7" ht="33" x14ac:dyDescent="0.25">
      <c r="A122" s="348">
        <v>1</v>
      </c>
      <c r="B122" s="350" t="s">
        <v>190</v>
      </c>
      <c r="C122" s="348" t="s">
        <v>64</v>
      </c>
      <c r="D122" s="348" t="s">
        <v>185</v>
      </c>
      <c r="E122" s="348">
        <v>8</v>
      </c>
      <c r="F122" s="370">
        <v>80408000</v>
      </c>
      <c r="G122" s="370">
        <f>+F122*E122</f>
        <v>643264000</v>
      </c>
    </row>
    <row r="123" spans="1:7" ht="18.75" customHeight="1" x14ac:dyDescent="0.25">
      <c r="A123" s="371"/>
      <c r="B123" s="356" t="s">
        <v>192</v>
      </c>
      <c r="C123" s="357"/>
      <c r="D123" s="357"/>
      <c r="E123" s="357"/>
      <c r="F123" s="357"/>
      <c r="G123" s="357"/>
    </row>
    <row r="124" spans="1:7" ht="18.75" customHeight="1" x14ac:dyDescent="0.25">
      <c r="A124" s="372"/>
      <c r="B124" s="359" t="s">
        <v>104</v>
      </c>
      <c r="C124" s="360"/>
      <c r="D124" s="360"/>
      <c r="E124" s="360"/>
      <c r="F124" s="360"/>
      <c r="G124" s="360"/>
    </row>
    <row r="125" spans="1:7" ht="18.75" customHeight="1" x14ac:dyDescent="0.25">
      <c r="A125" s="372"/>
      <c r="B125" s="359" t="s">
        <v>533</v>
      </c>
      <c r="C125" s="360"/>
      <c r="D125" s="360"/>
      <c r="E125" s="360"/>
      <c r="F125" s="360"/>
      <c r="G125" s="360"/>
    </row>
    <row r="126" spans="1:7" ht="33" x14ac:dyDescent="0.25">
      <c r="A126" s="372"/>
      <c r="B126" s="359" t="s">
        <v>195</v>
      </c>
      <c r="C126" s="360"/>
      <c r="D126" s="360"/>
      <c r="E126" s="360"/>
      <c r="F126" s="360"/>
      <c r="G126" s="360"/>
    </row>
    <row r="127" spans="1:7" ht="33" x14ac:dyDescent="0.25">
      <c r="A127" s="372"/>
      <c r="B127" s="359" t="s">
        <v>534</v>
      </c>
      <c r="C127" s="360"/>
      <c r="D127" s="360"/>
      <c r="E127" s="360"/>
      <c r="F127" s="360"/>
      <c r="G127" s="360"/>
    </row>
    <row r="128" spans="1:7" ht="16.5" x14ac:dyDescent="0.25">
      <c r="A128" s="372"/>
      <c r="B128" s="359" t="s">
        <v>106</v>
      </c>
      <c r="C128" s="360"/>
      <c r="D128" s="360"/>
      <c r="E128" s="360"/>
      <c r="F128" s="360"/>
      <c r="G128" s="360"/>
    </row>
    <row r="129" spans="1:7" ht="33" x14ac:dyDescent="0.25">
      <c r="A129" s="372"/>
      <c r="B129" s="359" t="s">
        <v>196</v>
      </c>
      <c r="C129" s="360"/>
      <c r="D129" s="360"/>
      <c r="E129" s="360"/>
      <c r="F129" s="360"/>
      <c r="G129" s="360"/>
    </row>
    <row r="130" spans="1:7" ht="16.5" x14ac:dyDescent="0.25">
      <c r="A130" s="372"/>
      <c r="B130" s="359" t="s">
        <v>197</v>
      </c>
      <c r="C130" s="360"/>
      <c r="D130" s="360"/>
      <c r="E130" s="360"/>
      <c r="F130" s="360"/>
      <c r="G130" s="360"/>
    </row>
    <row r="131" spans="1:7" ht="33" x14ac:dyDescent="0.25">
      <c r="A131" s="372"/>
      <c r="B131" s="359" t="s">
        <v>198</v>
      </c>
      <c r="C131" s="360"/>
      <c r="D131" s="360"/>
      <c r="E131" s="360"/>
      <c r="F131" s="360"/>
      <c r="G131" s="360"/>
    </row>
    <row r="132" spans="1:7" ht="33" x14ac:dyDescent="0.25">
      <c r="A132" s="372"/>
      <c r="B132" s="359" t="s">
        <v>535</v>
      </c>
      <c r="C132" s="360"/>
      <c r="D132" s="360"/>
      <c r="E132" s="360"/>
      <c r="F132" s="360"/>
      <c r="G132" s="360"/>
    </row>
    <row r="133" spans="1:7" ht="33" x14ac:dyDescent="0.25">
      <c r="A133" s="372"/>
      <c r="B133" s="359" t="s">
        <v>536</v>
      </c>
      <c r="C133" s="360"/>
      <c r="D133" s="360"/>
      <c r="E133" s="360"/>
      <c r="F133" s="360"/>
      <c r="G133" s="360"/>
    </row>
    <row r="134" spans="1:7" ht="33" x14ac:dyDescent="0.25">
      <c r="A134" s="372"/>
      <c r="B134" s="359" t="s">
        <v>201</v>
      </c>
      <c r="C134" s="360"/>
      <c r="D134" s="360"/>
      <c r="E134" s="360"/>
      <c r="F134" s="360"/>
      <c r="G134" s="360"/>
    </row>
    <row r="135" spans="1:7" ht="33" x14ac:dyDescent="0.25">
      <c r="A135" s="372"/>
      <c r="B135" s="359" t="s">
        <v>202</v>
      </c>
      <c r="C135" s="360"/>
      <c r="D135" s="360"/>
      <c r="E135" s="360"/>
      <c r="F135" s="360"/>
      <c r="G135" s="360"/>
    </row>
    <row r="136" spans="1:7" ht="33" x14ac:dyDescent="0.25">
      <c r="A136" s="372"/>
      <c r="B136" s="359" t="s">
        <v>203</v>
      </c>
      <c r="C136" s="360"/>
      <c r="D136" s="360"/>
      <c r="E136" s="360"/>
      <c r="F136" s="360"/>
      <c r="G136" s="360"/>
    </row>
    <row r="137" spans="1:7" ht="33" x14ac:dyDescent="0.25">
      <c r="A137" s="372"/>
      <c r="B137" s="359" t="s">
        <v>204</v>
      </c>
      <c r="C137" s="360"/>
      <c r="D137" s="360"/>
      <c r="E137" s="360"/>
      <c r="F137" s="360"/>
      <c r="G137" s="360"/>
    </row>
    <row r="138" spans="1:7" ht="20.25" customHeight="1" x14ac:dyDescent="0.25">
      <c r="A138" s="372"/>
      <c r="B138" s="359" t="s">
        <v>107</v>
      </c>
      <c r="C138" s="360"/>
      <c r="D138" s="360"/>
      <c r="E138" s="360"/>
      <c r="F138" s="360"/>
      <c r="G138" s="360"/>
    </row>
    <row r="139" spans="1:7" ht="20.25" customHeight="1" x14ac:dyDescent="0.25">
      <c r="A139" s="372"/>
      <c r="B139" s="359" t="s">
        <v>108</v>
      </c>
      <c r="C139" s="360"/>
      <c r="D139" s="360"/>
      <c r="E139" s="360"/>
      <c r="F139" s="360"/>
      <c r="G139" s="360"/>
    </row>
    <row r="140" spans="1:7" ht="20.25" customHeight="1" x14ac:dyDescent="0.25">
      <c r="A140" s="372"/>
      <c r="B140" s="359" t="s">
        <v>109</v>
      </c>
      <c r="C140" s="360"/>
      <c r="D140" s="360"/>
      <c r="E140" s="360"/>
      <c r="F140" s="360"/>
      <c r="G140" s="360"/>
    </row>
    <row r="141" spans="1:7" ht="33" x14ac:dyDescent="0.25">
      <c r="A141" s="372"/>
      <c r="B141" s="359" t="s">
        <v>110</v>
      </c>
      <c r="C141" s="360"/>
      <c r="D141" s="360"/>
      <c r="E141" s="360"/>
      <c r="F141" s="360"/>
      <c r="G141" s="360"/>
    </row>
    <row r="142" spans="1:7" ht="49.5" x14ac:dyDescent="0.25">
      <c r="A142" s="372"/>
      <c r="B142" s="359" t="s">
        <v>537</v>
      </c>
      <c r="C142" s="360"/>
      <c r="D142" s="360"/>
      <c r="E142" s="360"/>
      <c r="F142" s="360"/>
      <c r="G142" s="360"/>
    </row>
    <row r="143" spans="1:7" ht="21.75" customHeight="1" x14ac:dyDescent="0.25">
      <c r="A143" s="372"/>
      <c r="B143" s="359" t="s">
        <v>538</v>
      </c>
      <c r="C143" s="360"/>
      <c r="D143" s="360"/>
      <c r="E143" s="360"/>
      <c r="F143" s="360"/>
      <c r="G143" s="360"/>
    </row>
    <row r="144" spans="1:7" ht="49.5" x14ac:dyDescent="0.25">
      <c r="A144" s="372"/>
      <c r="B144" s="359" t="s">
        <v>539</v>
      </c>
      <c r="C144" s="360"/>
      <c r="D144" s="360"/>
      <c r="E144" s="360"/>
      <c r="F144" s="360"/>
      <c r="G144" s="360"/>
    </row>
    <row r="145" spans="1:7" ht="16.5" x14ac:dyDescent="0.25">
      <c r="A145" s="372"/>
      <c r="B145" s="359" t="s">
        <v>540</v>
      </c>
      <c r="C145" s="360"/>
      <c r="D145" s="360"/>
      <c r="E145" s="360"/>
      <c r="F145" s="360"/>
      <c r="G145" s="360"/>
    </row>
    <row r="146" spans="1:7" ht="49.5" x14ac:dyDescent="0.25">
      <c r="A146" s="372"/>
      <c r="B146" s="359" t="s">
        <v>541</v>
      </c>
      <c r="C146" s="360"/>
      <c r="D146" s="360"/>
      <c r="E146" s="360"/>
      <c r="F146" s="360"/>
      <c r="G146" s="360"/>
    </row>
    <row r="147" spans="1:7" ht="16.5" x14ac:dyDescent="0.25">
      <c r="A147" s="372"/>
      <c r="B147" s="359" t="s">
        <v>542</v>
      </c>
      <c r="C147" s="360"/>
      <c r="D147" s="360"/>
      <c r="E147" s="360"/>
      <c r="F147" s="360"/>
      <c r="G147" s="360"/>
    </row>
    <row r="148" spans="1:7" ht="33" x14ac:dyDescent="0.25">
      <c r="A148" s="372"/>
      <c r="B148" s="359" t="s">
        <v>111</v>
      </c>
      <c r="C148" s="360"/>
      <c r="D148" s="360"/>
      <c r="E148" s="360"/>
      <c r="F148" s="360"/>
      <c r="G148" s="360"/>
    </row>
    <row r="149" spans="1:7" ht="16.5" x14ac:dyDescent="0.25">
      <c r="A149" s="372"/>
      <c r="B149" s="359" t="s">
        <v>543</v>
      </c>
      <c r="C149" s="360"/>
      <c r="D149" s="360"/>
      <c r="E149" s="360"/>
      <c r="F149" s="360"/>
      <c r="G149" s="360"/>
    </row>
    <row r="150" spans="1:7" ht="33" x14ac:dyDescent="0.25">
      <c r="A150" s="372"/>
      <c r="B150" s="359" t="s">
        <v>534</v>
      </c>
      <c r="C150" s="360"/>
      <c r="D150" s="360"/>
      <c r="E150" s="360"/>
      <c r="F150" s="360"/>
      <c r="G150" s="360"/>
    </row>
    <row r="151" spans="1:7" ht="16.5" x14ac:dyDescent="0.25">
      <c r="A151" s="372"/>
      <c r="B151" s="359" t="s">
        <v>106</v>
      </c>
      <c r="C151" s="360"/>
      <c r="D151" s="360"/>
      <c r="E151" s="360"/>
      <c r="F151" s="360"/>
      <c r="G151" s="360"/>
    </row>
    <row r="152" spans="1:7" ht="16.5" x14ac:dyDescent="0.25">
      <c r="A152" s="372"/>
      <c r="B152" s="359" t="s">
        <v>206</v>
      </c>
      <c r="C152" s="360"/>
      <c r="D152" s="360"/>
      <c r="E152" s="360"/>
      <c r="F152" s="360"/>
      <c r="G152" s="360"/>
    </row>
    <row r="153" spans="1:7" ht="33" x14ac:dyDescent="0.25">
      <c r="A153" s="372"/>
      <c r="B153" s="359" t="s">
        <v>544</v>
      </c>
      <c r="C153" s="360"/>
      <c r="D153" s="360"/>
      <c r="E153" s="360"/>
      <c r="F153" s="360"/>
      <c r="G153" s="360"/>
    </row>
    <row r="154" spans="1:7" ht="33" x14ac:dyDescent="0.25">
      <c r="A154" s="372"/>
      <c r="B154" s="359" t="s">
        <v>545</v>
      </c>
      <c r="C154" s="360"/>
      <c r="D154" s="360"/>
      <c r="E154" s="360"/>
      <c r="F154" s="360"/>
      <c r="G154" s="360"/>
    </row>
    <row r="155" spans="1:7" ht="49.5" x14ac:dyDescent="0.25">
      <c r="A155" s="372"/>
      <c r="B155" s="359" t="s">
        <v>546</v>
      </c>
      <c r="C155" s="360"/>
      <c r="D155" s="360"/>
      <c r="E155" s="360"/>
      <c r="F155" s="360"/>
      <c r="G155" s="360"/>
    </row>
    <row r="156" spans="1:7" ht="16.5" x14ac:dyDescent="0.25">
      <c r="A156" s="372"/>
      <c r="B156" s="359" t="s">
        <v>210</v>
      </c>
      <c r="C156" s="360"/>
      <c r="D156" s="360"/>
      <c r="E156" s="360"/>
      <c r="F156" s="360"/>
      <c r="G156" s="360"/>
    </row>
    <row r="157" spans="1:7" ht="33" x14ac:dyDescent="0.25">
      <c r="A157" s="372"/>
      <c r="B157" s="359" t="s">
        <v>547</v>
      </c>
      <c r="C157" s="360"/>
      <c r="D157" s="360"/>
      <c r="E157" s="360"/>
      <c r="F157" s="360"/>
      <c r="G157" s="360"/>
    </row>
    <row r="158" spans="1:7" ht="49.5" x14ac:dyDescent="0.25">
      <c r="A158" s="372"/>
      <c r="B158" s="359" t="s">
        <v>548</v>
      </c>
      <c r="C158" s="360"/>
      <c r="D158" s="360"/>
      <c r="E158" s="360"/>
      <c r="F158" s="360"/>
      <c r="G158" s="360"/>
    </row>
    <row r="159" spans="1:7" ht="49.5" x14ac:dyDescent="0.25">
      <c r="A159" s="372"/>
      <c r="B159" s="359" t="s">
        <v>549</v>
      </c>
      <c r="C159" s="360"/>
      <c r="D159" s="360"/>
      <c r="E159" s="360"/>
      <c r="F159" s="360"/>
      <c r="G159" s="360"/>
    </row>
    <row r="160" spans="1:7" ht="16.5" x14ac:dyDescent="0.25">
      <c r="A160" s="372"/>
      <c r="B160" s="359" t="s">
        <v>107</v>
      </c>
      <c r="C160" s="360"/>
      <c r="D160" s="360"/>
      <c r="E160" s="360"/>
      <c r="F160" s="360"/>
      <c r="G160" s="360"/>
    </row>
    <row r="161" spans="1:7" ht="16.5" x14ac:dyDescent="0.25">
      <c r="A161" s="372"/>
      <c r="B161" s="359" t="s">
        <v>108</v>
      </c>
      <c r="C161" s="360"/>
      <c r="D161" s="360"/>
      <c r="E161" s="360"/>
      <c r="F161" s="360"/>
      <c r="G161" s="360"/>
    </row>
    <row r="162" spans="1:7" ht="16.5" x14ac:dyDescent="0.25">
      <c r="A162" s="372"/>
      <c r="B162" s="359" t="s">
        <v>109</v>
      </c>
      <c r="C162" s="360"/>
      <c r="D162" s="360"/>
      <c r="E162" s="360"/>
      <c r="F162" s="360"/>
      <c r="G162" s="360"/>
    </row>
    <row r="163" spans="1:7" ht="33" x14ac:dyDescent="0.25">
      <c r="A163" s="372"/>
      <c r="B163" s="359" t="s">
        <v>110</v>
      </c>
      <c r="C163" s="360"/>
      <c r="D163" s="360"/>
      <c r="E163" s="360"/>
      <c r="F163" s="360"/>
      <c r="G163" s="360"/>
    </row>
    <row r="164" spans="1:7" ht="49.5" x14ac:dyDescent="0.25">
      <c r="A164" s="372"/>
      <c r="B164" s="359" t="s">
        <v>537</v>
      </c>
      <c r="C164" s="360"/>
      <c r="D164" s="360"/>
      <c r="E164" s="360"/>
      <c r="F164" s="360"/>
      <c r="G164" s="360"/>
    </row>
    <row r="165" spans="1:7" ht="33" x14ac:dyDescent="0.25">
      <c r="A165" s="372"/>
      <c r="B165" s="359" t="s">
        <v>538</v>
      </c>
      <c r="C165" s="360"/>
      <c r="D165" s="360"/>
      <c r="E165" s="360"/>
      <c r="F165" s="360"/>
      <c r="G165" s="360"/>
    </row>
    <row r="166" spans="1:7" ht="49.5" x14ac:dyDescent="0.25">
      <c r="A166" s="372"/>
      <c r="B166" s="359" t="s">
        <v>550</v>
      </c>
      <c r="C166" s="360"/>
      <c r="D166" s="360"/>
      <c r="E166" s="360"/>
      <c r="F166" s="360"/>
      <c r="G166" s="360"/>
    </row>
    <row r="167" spans="1:7" ht="16.5" x14ac:dyDescent="0.25">
      <c r="A167" s="372"/>
      <c r="B167" s="359" t="s">
        <v>551</v>
      </c>
      <c r="C167" s="360"/>
      <c r="D167" s="360"/>
      <c r="E167" s="360"/>
      <c r="F167" s="360"/>
      <c r="G167" s="360"/>
    </row>
    <row r="168" spans="1:7" ht="49.5" x14ac:dyDescent="0.25">
      <c r="A168" s="372"/>
      <c r="B168" s="359" t="s">
        <v>552</v>
      </c>
      <c r="C168" s="360"/>
      <c r="D168" s="360"/>
      <c r="E168" s="360"/>
      <c r="F168" s="360"/>
      <c r="G168" s="360"/>
    </row>
    <row r="169" spans="1:7" ht="16.5" x14ac:dyDescent="0.25">
      <c r="A169" s="372"/>
      <c r="B169" s="359" t="s">
        <v>553</v>
      </c>
      <c r="C169" s="360"/>
      <c r="D169" s="360"/>
      <c r="E169" s="360"/>
      <c r="F169" s="360"/>
      <c r="G169" s="360"/>
    </row>
    <row r="170" spans="1:7" ht="33" x14ac:dyDescent="0.25">
      <c r="A170" s="372"/>
      <c r="B170" s="359" t="s">
        <v>111</v>
      </c>
      <c r="C170" s="360"/>
      <c r="D170" s="360"/>
      <c r="E170" s="360"/>
      <c r="F170" s="360"/>
      <c r="G170" s="360"/>
    </row>
    <row r="171" spans="1:7" ht="33" x14ac:dyDescent="0.25">
      <c r="A171" s="372"/>
      <c r="B171" s="359" t="s">
        <v>214</v>
      </c>
      <c r="C171" s="360"/>
      <c r="D171" s="360"/>
      <c r="E171" s="360"/>
      <c r="F171" s="360"/>
      <c r="G171" s="360"/>
    </row>
    <row r="172" spans="1:7" ht="33" x14ac:dyDescent="0.25">
      <c r="A172" s="372"/>
      <c r="B172" s="359" t="s">
        <v>534</v>
      </c>
      <c r="C172" s="360"/>
      <c r="D172" s="360"/>
      <c r="E172" s="360"/>
      <c r="F172" s="360"/>
      <c r="G172" s="360"/>
    </row>
    <row r="173" spans="1:7" ht="16.5" x14ac:dyDescent="0.25">
      <c r="A173" s="372"/>
      <c r="B173" s="359" t="s">
        <v>106</v>
      </c>
      <c r="C173" s="360"/>
      <c r="D173" s="360"/>
      <c r="E173" s="360"/>
      <c r="F173" s="360"/>
      <c r="G173" s="360"/>
    </row>
    <row r="174" spans="1:7" ht="33" x14ac:dyDescent="0.25">
      <c r="A174" s="372"/>
      <c r="B174" s="359" t="s">
        <v>554</v>
      </c>
      <c r="C174" s="360"/>
      <c r="D174" s="360"/>
      <c r="E174" s="360"/>
      <c r="F174" s="360"/>
      <c r="G174" s="360"/>
    </row>
    <row r="175" spans="1:7" ht="33" x14ac:dyDescent="0.25">
      <c r="A175" s="372"/>
      <c r="B175" s="359" t="s">
        <v>555</v>
      </c>
      <c r="C175" s="360"/>
      <c r="D175" s="360"/>
      <c r="E175" s="360"/>
      <c r="F175" s="360"/>
      <c r="G175" s="360"/>
    </row>
    <row r="176" spans="1:7" ht="49.5" x14ac:dyDescent="0.25">
      <c r="A176" s="372"/>
      <c r="B176" s="359" t="s">
        <v>549</v>
      </c>
      <c r="C176" s="360"/>
      <c r="D176" s="360"/>
      <c r="E176" s="360"/>
      <c r="F176" s="360"/>
      <c r="G176" s="360"/>
    </row>
    <row r="177" spans="1:7" ht="16.5" x14ac:dyDescent="0.25">
      <c r="A177" s="372"/>
      <c r="B177" s="359" t="s">
        <v>107</v>
      </c>
      <c r="C177" s="360"/>
      <c r="D177" s="360"/>
      <c r="E177" s="360"/>
      <c r="F177" s="360"/>
      <c r="G177" s="360"/>
    </row>
    <row r="178" spans="1:7" ht="16.5" x14ac:dyDescent="0.25">
      <c r="A178" s="372"/>
      <c r="B178" s="359" t="s">
        <v>108</v>
      </c>
      <c r="C178" s="360"/>
      <c r="D178" s="360"/>
      <c r="E178" s="360"/>
      <c r="F178" s="360"/>
      <c r="G178" s="360"/>
    </row>
    <row r="179" spans="1:7" ht="16.5" x14ac:dyDescent="0.25">
      <c r="A179" s="372"/>
      <c r="B179" s="359" t="s">
        <v>109</v>
      </c>
      <c r="C179" s="360"/>
      <c r="D179" s="360"/>
      <c r="E179" s="360"/>
      <c r="F179" s="360"/>
      <c r="G179" s="360"/>
    </row>
    <row r="180" spans="1:7" ht="33" x14ac:dyDescent="0.25">
      <c r="A180" s="372"/>
      <c r="B180" s="359" t="s">
        <v>110</v>
      </c>
      <c r="C180" s="360"/>
      <c r="D180" s="360"/>
      <c r="E180" s="360"/>
      <c r="F180" s="360"/>
      <c r="G180" s="360"/>
    </row>
    <row r="181" spans="1:7" ht="49.5" x14ac:dyDescent="0.25">
      <c r="A181" s="372"/>
      <c r="B181" s="359" t="s">
        <v>556</v>
      </c>
      <c r="C181" s="360"/>
      <c r="D181" s="360"/>
      <c r="E181" s="360"/>
      <c r="F181" s="360"/>
      <c r="G181" s="360"/>
    </row>
    <row r="182" spans="1:7" ht="33" x14ac:dyDescent="0.25">
      <c r="A182" s="372"/>
      <c r="B182" s="359" t="s">
        <v>538</v>
      </c>
      <c r="C182" s="360"/>
      <c r="D182" s="360"/>
      <c r="E182" s="360"/>
      <c r="F182" s="360"/>
      <c r="G182" s="360"/>
    </row>
    <row r="183" spans="1:7" ht="49.5" x14ac:dyDescent="0.25">
      <c r="A183" s="372"/>
      <c r="B183" s="359" t="s">
        <v>550</v>
      </c>
      <c r="C183" s="360"/>
      <c r="D183" s="360"/>
      <c r="E183" s="360"/>
      <c r="F183" s="360"/>
      <c r="G183" s="360"/>
    </row>
    <row r="184" spans="1:7" ht="16.5" x14ac:dyDescent="0.25">
      <c r="A184" s="372"/>
      <c r="B184" s="359" t="s">
        <v>551</v>
      </c>
      <c r="C184" s="360"/>
      <c r="D184" s="360"/>
      <c r="E184" s="360"/>
      <c r="F184" s="360"/>
      <c r="G184" s="360"/>
    </row>
    <row r="185" spans="1:7" ht="49.5" x14ac:dyDescent="0.25">
      <c r="A185" s="372"/>
      <c r="B185" s="359" t="s">
        <v>552</v>
      </c>
      <c r="C185" s="360"/>
      <c r="D185" s="360"/>
      <c r="E185" s="360"/>
      <c r="F185" s="360"/>
      <c r="G185" s="360"/>
    </row>
    <row r="186" spans="1:7" ht="16.5" x14ac:dyDescent="0.25">
      <c r="A186" s="372"/>
      <c r="B186" s="359" t="s">
        <v>553</v>
      </c>
      <c r="C186" s="360"/>
      <c r="D186" s="360"/>
      <c r="E186" s="360"/>
      <c r="F186" s="360"/>
      <c r="G186" s="360"/>
    </row>
    <row r="187" spans="1:7" ht="33" x14ac:dyDescent="0.25">
      <c r="A187" s="372"/>
      <c r="B187" s="359" t="s">
        <v>111</v>
      </c>
      <c r="C187" s="360"/>
      <c r="D187" s="360"/>
      <c r="E187" s="360"/>
      <c r="F187" s="360"/>
      <c r="G187" s="360"/>
    </row>
    <row r="188" spans="1:7" ht="16.5" x14ac:dyDescent="0.25">
      <c r="A188" s="372"/>
      <c r="B188" s="359" t="s">
        <v>557</v>
      </c>
      <c r="C188" s="360"/>
      <c r="D188" s="360"/>
      <c r="E188" s="360"/>
      <c r="F188" s="360"/>
      <c r="G188" s="360"/>
    </row>
    <row r="189" spans="1:7" ht="33" x14ac:dyDescent="0.25">
      <c r="A189" s="372"/>
      <c r="B189" s="359" t="s">
        <v>534</v>
      </c>
      <c r="C189" s="360"/>
      <c r="D189" s="360"/>
      <c r="E189" s="360"/>
      <c r="F189" s="360"/>
      <c r="G189" s="360"/>
    </row>
    <row r="190" spans="1:7" ht="16.5" x14ac:dyDescent="0.25">
      <c r="A190" s="372"/>
      <c r="B190" s="359" t="s">
        <v>106</v>
      </c>
      <c r="C190" s="360"/>
      <c r="D190" s="360"/>
      <c r="E190" s="360"/>
      <c r="F190" s="360"/>
      <c r="G190" s="360"/>
    </row>
    <row r="191" spans="1:7" ht="33" x14ac:dyDescent="0.25">
      <c r="A191" s="372"/>
      <c r="B191" s="359" t="s">
        <v>219</v>
      </c>
      <c r="C191" s="360"/>
      <c r="D191" s="360"/>
      <c r="E191" s="360"/>
      <c r="F191" s="360"/>
      <c r="G191" s="360"/>
    </row>
    <row r="192" spans="1:7" ht="33" x14ac:dyDescent="0.25">
      <c r="A192" s="372"/>
      <c r="B192" s="359" t="s">
        <v>558</v>
      </c>
      <c r="C192" s="360"/>
      <c r="D192" s="360"/>
      <c r="E192" s="360"/>
      <c r="F192" s="360"/>
      <c r="G192" s="360"/>
    </row>
    <row r="193" spans="1:7" ht="33" x14ac:dyDescent="0.25">
      <c r="A193" s="372"/>
      <c r="B193" s="359" t="s">
        <v>221</v>
      </c>
      <c r="C193" s="360"/>
      <c r="D193" s="360"/>
      <c r="E193" s="360"/>
      <c r="F193" s="360"/>
      <c r="G193" s="360"/>
    </row>
    <row r="194" spans="1:7" ht="16.5" x14ac:dyDescent="0.25">
      <c r="A194" s="372"/>
      <c r="B194" s="359" t="s">
        <v>222</v>
      </c>
      <c r="C194" s="360"/>
      <c r="D194" s="360"/>
      <c r="E194" s="360"/>
      <c r="F194" s="360"/>
      <c r="G194" s="360"/>
    </row>
    <row r="195" spans="1:7" ht="33" x14ac:dyDescent="0.25">
      <c r="A195" s="372"/>
      <c r="B195" s="359" t="s">
        <v>223</v>
      </c>
      <c r="C195" s="360"/>
      <c r="D195" s="360"/>
      <c r="E195" s="360"/>
      <c r="F195" s="360"/>
      <c r="G195" s="360"/>
    </row>
    <row r="196" spans="1:7" ht="49.5" x14ac:dyDescent="0.25">
      <c r="A196" s="372"/>
      <c r="B196" s="359" t="s">
        <v>559</v>
      </c>
      <c r="C196" s="360"/>
      <c r="D196" s="360"/>
      <c r="E196" s="360"/>
      <c r="F196" s="360"/>
      <c r="G196" s="360"/>
    </row>
    <row r="197" spans="1:7" ht="16.5" x14ac:dyDescent="0.25">
      <c r="A197" s="372"/>
      <c r="B197" s="359" t="s">
        <v>560</v>
      </c>
      <c r="C197" s="360"/>
      <c r="D197" s="360"/>
      <c r="E197" s="360"/>
      <c r="F197" s="360"/>
      <c r="G197" s="360"/>
    </row>
    <row r="198" spans="1:7" ht="16.5" x14ac:dyDescent="0.25">
      <c r="A198" s="372"/>
      <c r="B198" s="359" t="s">
        <v>107</v>
      </c>
      <c r="C198" s="360"/>
      <c r="D198" s="360"/>
      <c r="E198" s="360"/>
      <c r="F198" s="360"/>
      <c r="G198" s="360"/>
    </row>
    <row r="199" spans="1:7" ht="16.5" x14ac:dyDescent="0.25">
      <c r="A199" s="372"/>
      <c r="B199" s="359" t="s">
        <v>108</v>
      </c>
      <c r="C199" s="360"/>
      <c r="D199" s="360"/>
      <c r="E199" s="360"/>
      <c r="F199" s="360"/>
      <c r="G199" s="360"/>
    </row>
    <row r="200" spans="1:7" ht="16.5" x14ac:dyDescent="0.25">
      <c r="A200" s="372"/>
      <c r="B200" s="359" t="s">
        <v>109</v>
      </c>
      <c r="C200" s="360"/>
      <c r="D200" s="360"/>
      <c r="E200" s="360"/>
      <c r="F200" s="360"/>
      <c r="G200" s="360"/>
    </row>
    <row r="201" spans="1:7" ht="33" x14ac:dyDescent="0.25">
      <c r="A201" s="372"/>
      <c r="B201" s="359" t="s">
        <v>110</v>
      </c>
      <c r="C201" s="360"/>
      <c r="D201" s="360"/>
      <c r="E201" s="360"/>
      <c r="F201" s="360"/>
      <c r="G201" s="360"/>
    </row>
    <row r="202" spans="1:7" ht="49.5" x14ac:dyDescent="0.25">
      <c r="A202" s="372"/>
      <c r="B202" s="359" t="s">
        <v>556</v>
      </c>
      <c r="C202" s="360"/>
      <c r="D202" s="360"/>
      <c r="E202" s="360"/>
      <c r="F202" s="360"/>
      <c r="G202" s="360"/>
    </row>
    <row r="203" spans="1:7" ht="33" x14ac:dyDescent="0.25">
      <c r="A203" s="372"/>
      <c r="B203" s="359" t="s">
        <v>538</v>
      </c>
      <c r="C203" s="360"/>
      <c r="D203" s="360"/>
      <c r="E203" s="360"/>
      <c r="F203" s="360"/>
      <c r="G203" s="360"/>
    </row>
    <row r="204" spans="1:7" ht="49.5" x14ac:dyDescent="0.25">
      <c r="A204" s="372"/>
      <c r="B204" s="359" t="s">
        <v>550</v>
      </c>
      <c r="C204" s="360"/>
      <c r="D204" s="360"/>
      <c r="E204" s="360"/>
      <c r="F204" s="360"/>
      <c r="G204" s="360"/>
    </row>
    <row r="205" spans="1:7" ht="16.5" x14ac:dyDescent="0.25">
      <c r="A205" s="372"/>
      <c r="B205" s="359" t="s">
        <v>551</v>
      </c>
      <c r="C205" s="360"/>
      <c r="D205" s="360"/>
      <c r="E205" s="360"/>
      <c r="F205" s="360"/>
      <c r="G205" s="360"/>
    </row>
    <row r="206" spans="1:7" ht="49.5" x14ac:dyDescent="0.25">
      <c r="A206" s="372"/>
      <c r="B206" s="359" t="s">
        <v>541</v>
      </c>
      <c r="C206" s="360"/>
      <c r="D206" s="360"/>
      <c r="E206" s="360"/>
      <c r="F206" s="360"/>
      <c r="G206" s="360"/>
    </row>
    <row r="207" spans="1:7" ht="16.5" x14ac:dyDescent="0.25">
      <c r="A207" s="372"/>
      <c r="B207" s="359" t="s">
        <v>542</v>
      </c>
      <c r="C207" s="360"/>
      <c r="D207" s="360"/>
      <c r="E207" s="360"/>
      <c r="F207" s="360"/>
      <c r="G207" s="360"/>
    </row>
    <row r="208" spans="1:7" ht="33" x14ac:dyDescent="0.25">
      <c r="A208" s="372"/>
      <c r="B208" s="359" t="s">
        <v>111</v>
      </c>
      <c r="C208" s="360"/>
      <c r="D208" s="360"/>
      <c r="E208" s="360"/>
      <c r="F208" s="360"/>
      <c r="G208" s="360"/>
    </row>
    <row r="209" spans="1:7" ht="33" x14ac:dyDescent="0.25">
      <c r="A209" s="372"/>
      <c r="B209" s="359" t="s">
        <v>225</v>
      </c>
      <c r="C209" s="360"/>
      <c r="D209" s="360"/>
      <c r="E209" s="360"/>
      <c r="F209" s="360"/>
      <c r="G209" s="360"/>
    </row>
    <row r="210" spans="1:7" ht="33" x14ac:dyDescent="0.25">
      <c r="A210" s="372"/>
      <c r="B210" s="359" t="s">
        <v>534</v>
      </c>
      <c r="C210" s="360"/>
      <c r="D210" s="360"/>
      <c r="E210" s="360"/>
      <c r="F210" s="360"/>
      <c r="G210" s="360"/>
    </row>
    <row r="211" spans="1:7" ht="16.5" x14ac:dyDescent="0.25">
      <c r="A211" s="372"/>
      <c r="B211" s="359" t="s">
        <v>106</v>
      </c>
      <c r="C211" s="360"/>
      <c r="D211" s="360"/>
      <c r="E211" s="360"/>
      <c r="F211" s="360"/>
      <c r="G211" s="360"/>
    </row>
    <row r="212" spans="1:7" ht="16.5" x14ac:dyDescent="0.25">
      <c r="A212" s="372"/>
      <c r="B212" s="359" t="s">
        <v>226</v>
      </c>
      <c r="C212" s="360"/>
      <c r="D212" s="360"/>
      <c r="E212" s="360"/>
      <c r="F212" s="360"/>
      <c r="G212" s="360"/>
    </row>
    <row r="213" spans="1:7" ht="16.5" x14ac:dyDescent="0.25">
      <c r="A213" s="372"/>
      <c r="B213" s="359" t="s">
        <v>561</v>
      </c>
      <c r="C213" s="360"/>
      <c r="D213" s="360"/>
      <c r="E213" s="360"/>
      <c r="F213" s="360"/>
      <c r="G213" s="360"/>
    </row>
    <row r="214" spans="1:7" ht="33" x14ac:dyDescent="0.25">
      <c r="A214" s="372"/>
      <c r="B214" s="359" t="s">
        <v>228</v>
      </c>
      <c r="C214" s="360"/>
      <c r="D214" s="360"/>
      <c r="E214" s="360"/>
      <c r="F214" s="360"/>
      <c r="G214" s="360"/>
    </row>
    <row r="215" spans="1:7" ht="33" x14ac:dyDescent="0.25">
      <c r="A215" s="372"/>
      <c r="B215" s="359" t="s">
        <v>229</v>
      </c>
      <c r="C215" s="360"/>
      <c r="D215" s="360"/>
      <c r="E215" s="360"/>
      <c r="F215" s="360"/>
      <c r="G215" s="360"/>
    </row>
    <row r="216" spans="1:7" ht="49.5" x14ac:dyDescent="0.25">
      <c r="A216" s="372"/>
      <c r="B216" s="359" t="s">
        <v>562</v>
      </c>
      <c r="C216" s="360"/>
      <c r="D216" s="360"/>
      <c r="E216" s="360"/>
      <c r="F216" s="360"/>
      <c r="G216" s="360"/>
    </row>
    <row r="217" spans="1:7" ht="16.5" x14ac:dyDescent="0.25">
      <c r="A217" s="372"/>
      <c r="B217" s="359" t="s">
        <v>107</v>
      </c>
      <c r="C217" s="360"/>
      <c r="D217" s="360"/>
      <c r="E217" s="360"/>
      <c r="F217" s="360"/>
      <c r="G217" s="360"/>
    </row>
    <row r="218" spans="1:7" ht="16.5" x14ac:dyDescent="0.25">
      <c r="A218" s="372"/>
      <c r="B218" s="359" t="s">
        <v>108</v>
      </c>
      <c r="C218" s="360"/>
      <c r="D218" s="360"/>
      <c r="E218" s="360"/>
      <c r="F218" s="360"/>
      <c r="G218" s="360"/>
    </row>
    <row r="219" spans="1:7" ht="16.5" x14ac:dyDescent="0.25">
      <c r="A219" s="372"/>
      <c r="B219" s="359" t="s">
        <v>109</v>
      </c>
      <c r="C219" s="360"/>
      <c r="D219" s="360"/>
      <c r="E219" s="360"/>
      <c r="F219" s="360"/>
      <c r="G219" s="360"/>
    </row>
    <row r="220" spans="1:7" ht="33" x14ac:dyDescent="0.25">
      <c r="A220" s="372"/>
      <c r="B220" s="359" t="s">
        <v>110</v>
      </c>
      <c r="C220" s="360"/>
      <c r="D220" s="360"/>
      <c r="E220" s="360"/>
      <c r="F220" s="360"/>
      <c r="G220" s="360"/>
    </row>
    <row r="221" spans="1:7" ht="49.5" x14ac:dyDescent="0.25">
      <c r="A221" s="372"/>
      <c r="B221" s="359" t="s">
        <v>563</v>
      </c>
      <c r="C221" s="360"/>
      <c r="D221" s="360"/>
      <c r="E221" s="360"/>
      <c r="F221" s="360"/>
      <c r="G221" s="360"/>
    </row>
    <row r="222" spans="1:7" ht="16.5" x14ac:dyDescent="0.25">
      <c r="A222" s="372"/>
      <c r="B222" s="359" t="s">
        <v>564</v>
      </c>
      <c r="C222" s="360"/>
      <c r="D222" s="360"/>
      <c r="E222" s="360"/>
      <c r="F222" s="360"/>
      <c r="G222" s="360"/>
    </row>
    <row r="223" spans="1:7" ht="49.5" x14ac:dyDescent="0.25">
      <c r="A223" s="372"/>
      <c r="B223" s="359" t="s">
        <v>550</v>
      </c>
      <c r="C223" s="360"/>
      <c r="D223" s="360"/>
      <c r="E223" s="360"/>
      <c r="F223" s="360"/>
      <c r="G223" s="360"/>
    </row>
    <row r="224" spans="1:7" ht="16.5" x14ac:dyDescent="0.25">
      <c r="A224" s="372"/>
      <c r="B224" s="359" t="s">
        <v>551</v>
      </c>
      <c r="C224" s="360"/>
      <c r="D224" s="360"/>
      <c r="E224" s="360"/>
      <c r="F224" s="360"/>
      <c r="G224" s="360"/>
    </row>
    <row r="225" spans="1:7" ht="49.5" x14ac:dyDescent="0.25">
      <c r="A225" s="372"/>
      <c r="B225" s="359" t="s">
        <v>565</v>
      </c>
      <c r="C225" s="360"/>
      <c r="D225" s="360"/>
      <c r="E225" s="360"/>
      <c r="F225" s="360"/>
      <c r="G225" s="360"/>
    </row>
    <row r="226" spans="1:7" ht="16.5" x14ac:dyDescent="0.25">
      <c r="A226" s="372"/>
      <c r="B226" s="359" t="s">
        <v>566</v>
      </c>
      <c r="C226" s="360"/>
      <c r="D226" s="360"/>
      <c r="E226" s="360"/>
      <c r="F226" s="360"/>
      <c r="G226" s="360"/>
    </row>
    <row r="227" spans="1:7" ht="33" x14ac:dyDescent="0.25">
      <c r="A227" s="372"/>
      <c r="B227" s="359" t="s">
        <v>111</v>
      </c>
      <c r="C227" s="360"/>
      <c r="D227" s="360"/>
      <c r="E227" s="360"/>
      <c r="F227" s="360"/>
      <c r="G227" s="360"/>
    </row>
    <row r="228" spans="1:7" ht="16.5" x14ac:dyDescent="0.25">
      <c r="A228" s="372"/>
      <c r="B228" s="359" t="s">
        <v>248</v>
      </c>
      <c r="C228" s="360"/>
      <c r="D228" s="360"/>
      <c r="E228" s="360"/>
      <c r="F228" s="360"/>
      <c r="G228" s="360"/>
    </row>
    <row r="229" spans="1:7" ht="16.5" x14ac:dyDescent="0.25">
      <c r="A229" s="372"/>
      <c r="B229" s="359" t="s">
        <v>249</v>
      </c>
      <c r="C229" s="360"/>
      <c r="D229" s="360"/>
      <c r="E229" s="360"/>
      <c r="F229" s="360"/>
      <c r="G229" s="360"/>
    </row>
    <row r="230" spans="1:7" ht="16.5" x14ac:dyDescent="0.25">
      <c r="A230" s="372"/>
      <c r="B230" s="359" t="s">
        <v>567</v>
      </c>
      <c r="C230" s="360"/>
      <c r="D230" s="360"/>
      <c r="E230" s="360"/>
      <c r="F230" s="360"/>
      <c r="G230" s="360"/>
    </row>
    <row r="231" spans="1:7" ht="16.5" x14ac:dyDescent="0.25">
      <c r="A231" s="372"/>
      <c r="B231" s="359" t="s">
        <v>568</v>
      </c>
      <c r="C231" s="360"/>
      <c r="D231" s="360"/>
      <c r="E231" s="360"/>
      <c r="F231" s="360"/>
      <c r="G231" s="360"/>
    </row>
    <row r="232" spans="1:7" ht="33" x14ac:dyDescent="0.25">
      <c r="A232" s="372"/>
      <c r="B232" s="359" t="s">
        <v>252</v>
      </c>
      <c r="C232" s="360"/>
      <c r="D232" s="360"/>
      <c r="E232" s="360"/>
      <c r="F232" s="360"/>
      <c r="G232" s="360"/>
    </row>
    <row r="233" spans="1:7" ht="33" x14ac:dyDescent="0.25">
      <c r="A233" s="372"/>
      <c r="B233" s="359" t="s">
        <v>253</v>
      </c>
      <c r="C233" s="360"/>
      <c r="D233" s="360"/>
      <c r="E233" s="360"/>
      <c r="F233" s="360"/>
      <c r="G233" s="360"/>
    </row>
    <row r="234" spans="1:7" ht="16.5" x14ac:dyDescent="0.25">
      <c r="A234" s="372"/>
      <c r="B234" s="359" t="s">
        <v>569</v>
      </c>
      <c r="C234" s="360"/>
      <c r="D234" s="360"/>
      <c r="E234" s="360"/>
      <c r="F234" s="360"/>
      <c r="G234" s="360"/>
    </row>
    <row r="235" spans="1:7" ht="66" x14ac:dyDescent="0.25">
      <c r="A235" s="372"/>
      <c r="B235" s="359" t="s">
        <v>570</v>
      </c>
      <c r="C235" s="360"/>
      <c r="D235" s="360"/>
      <c r="E235" s="360"/>
      <c r="F235" s="360"/>
      <c r="G235" s="360"/>
    </row>
    <row r="236" spans="1:7" ht="16.5" x14ac:dyDescent="0.25">
      <c r="A236" s="372"/>
      <c r="B236" s="359" t="s">
        <v>256</v>
      </c>
      <c r="C236" s="360"/>
      <c r="D236" s="360"/>
      <c r="E236" s="360"/>
      <c r="F236" s="360"/>
      <c r="G236" s="360"/>
    </row>
    <row r="237" spans="1:7" ht="33" x14ac:dyDescent="0.25">
      <c r="A237" s="372"/>
      <c r="B237" s="359" t="s">
        <v>571</v>
      </c>
      <c r="C237" s="360"/>
      <c r="D237" s="360"/>
      <c r="E237" s="360"/>
      <c r="F237" s="360"/>
      <c r="G237" s="360"/>
    </row>
    <row r="238" spans="1:7" ht="49.5" x14ac:dyDescent="0.25">
      <c r="A238" s="372"/>
      <c r="B238" s="359" t="s">
        <v>572</v>
      </c>
      <c r="C238" s="360"/>
      <c r="D238" s="360"/>
      <c r="E238" s="360"/>
      <c r="F238" s="360"/>
      <c r="G238" s="360"/>
    </row>
    <row r="239" spans="1:7" ht="33" x14ac:dyDescent="0.25">
      <c r="A239" s="372"/>
      <c r="B239" s="359" t="s">
        <v>573</v>
      </c>
      <c r="C239" s="360"/>
      <c r="D239" s="360"/>
      <c r="E239" s="360"/>
      <c r="F239" s="360"/>
      <c r="G239" s="360"/>
    </row>
    <row r="240" spans="1:7" ht="33" x14ac:dyDescent="0.25">
      <c r="A240" s="372"/>
      <c r="B240" s="359" t="s">
        <v>259</v>
      </c>
      <c r="C240" s="360"/>
      <c r="D240" s="360"/>
      <c r="E240" s="360"/>
      <c r="F240" s="360"/>
      <c r="G240" s="360"/>
    </row>
    <row r="241" spans="1:7" ht="16.5" x14ac:dyDescent="0.25">
      <c r="A241" s="372"/>
      <c r="B241" s="359" t="s">
        <v>260</v>
      </c>
      <c r="C241" s="360"/>
      <c r="D241" s="360"/>
      <c r="E241" s="360"/>
      <c r="F241" s="360"/>
      <c r="G241" s="360"/>
    </row>
    <row r="242" spans="1:7" ht="33" x14ac:dyDescent="0.25">
      <c r="A242" s="372"/>
      <c r="B242" s="359" t="s">
        <v>574</v>
      </c>
      <c r="C242" s="360"/>
      <c r="D242" s="360"/>
      <c r="E242" s="360"/>
      <c r="F242" s="360"/>
      <c r="G242" s="360"/>
    </row>
    <row r="243" spans="1:7" ht="49.5" x14ac:dyDescent="0.25">
      <c r="A243" s="372"/>
      <c r="B243" s="359" t="s">
        <v>575</v>
      </c>
      <c r="C243" s="360"/>
      <c r="D243" s="360"/>
      <c r="E243" s="360"/>
      <c r="F243" s="360"/>
      <c r="G243" s="360"/>
    </row>
    <row r="244" spans="1:7" ht="16.5" x14ac:dyDescent="0.25">
      <c r="A244" s="372"/>
      <c r="B244" s="359" t="s">
        <v>576</v>
      </c>
      <c r="C244" s="360"/>
      <c r="D244" s="360"/>
      <c r="E244" s="360"/>
      <c r="F244" s="360"/>
      <c r="G244" s="360"/>
    </row>
    <row r="245" spans="1:7" ht="16.5" x14ac:dyDescent="0.25">
      <c r="A245" s="372"/>
      <c r="B245" s="359" t="s">
        <v>263</v>
      </c>
      <c r="C245" s="360"/>
      <c r="D245" s="360"/>
      <c r="E245" s="360"/>
      <c r="F245" s="360"/>
      <c r="G245" s="360"/>
    </row>
    <row r="246" spans="1:7" ht="33" x14ac:dyDescent="0.25">
      <c r="A246" s="372"/>
      <c r="B246" s="359" t="s">
        <v>264</v>
      </c>
      <c r="C246" s="360"/>
      <c r="D246" s="360"/>
      <c r="E246" s="360"/>
      <c r="F246" s="360"/>
      <c r="G246" s="360"/>
    </row>
    <row r="247" spans="1:7" ht="16.5" x14ac:dyDescent="0.25">
      <c r="A247" s="372"/>
      <c r="B247" s="359" t="s">
        <v>265</v>
      </c>
      <c r="C247" s="360"/>
      <c r="D247" s="360"/>
      <c r="E247" s="360"/>
      <c r="F247" s="360"/>
      <c r="G247" s="360"/>
    </row>
    <row r="248" spans="1:7" ht="16.5" x14ac:dyDescent="0.25">
      <c r="A248" s="372"/>
      <c r="B248" s="359" t="s">
        <v>266</v>
      </c>
      <c r="C248" s="360"/>
      <c r="D248" s="360"/>
      <c r="E248" s="360"/>
      <c r="F248" s="360"/>
      <c r="G248" s="360"/>
    </row>
    <row r="249" spans="1:7" ht="16.5" x14ac:dyDescent="0.25">
      <c r="A249" s="372"/>
      <c r="B249" s="359" t="s">
        <v>267</v>
      </c>
      <c r="C249" s="360"/>
      <c r="D249" s="360"/>
      <c r="E249" s="360"/>
      <c r="F249" s="360"/>
      <c r="G249" s="360"/>
    </row>
    <row r="250" spans="1:7" ht="33" x14ac:dyDescent="0.25">
      <c r="A250" s="372"/>
      <c r="B250" s="359" t="s">
        <v>268</v>
      </c>
      <c r="C250" s="360"/>
      <c r="D250" s="360"/>
      <c r="E250" s="360"/>
      <c r="F250" s="360"/>
      <c r="G250" s="360"/>
    </row>
    <row r="251" spans="1:7" ht="16.5" x14ac:dyDescent="0.25">
      <c r="A251" s="372"/>
      <c r="B251" s="359" t="s">
        <v>269</v>
      </c>
      <c r="C251" s="360"/>
      <c r="D251" s="360"/>
      <c r="E251" s="360"/>
      <c r="F251" s="360"/>
      <c r="G251" s="360"/>
    </row>
    <row r="252" spans="1:7" ht="16.5" x14ac:dyDescent="0.25">
      <c r="A252" s="372"/>
      <c r="B252" s="359" t="s">
        <v>270</v>
      </c>
      <c r="C252" s="360"/>
      <c r="D252" s="360"/>
      <c r="E252" s="360"/>
      <c r="F252" s="360"/>
      <c r="G252" s="360"/>
    </row>
    <row r="253" spans="1:7" ht="16.5" x14ac:dyDescent="0.25">
      <c r="A253" s="372"/>
      <c r="B253" s="359" t="s">
        <v>271</v>
      </c>
      <c r="C253" s="360"/>
      <c r="D253" s="360"/>
      <c r="E253" s="360"/>
      <c r="F253" s="360"/>
      <c r="G253" s="360"/>
    </row>
    <row r="254" spans="1:7" ht="33" x14ac:dyDescent="0.25">
      <c r="A254" s="372"/>
      <c r="B254" s="359" t="s">
        <v>272</v>
      </c>
      <c r="C254" s="360"/>
      <c r="D254" s="360"/>
      <c r="E254" s="360"/>
      <c r="F254" s="360"/>
      <c r="G254" s="360"/>
    </row>
    <row r="255" spans="1:7" ht="16.5" x14ac:dyDescent="0.25">
      <c r="A255" s="372"/>
      <c r="B255" s="359" t="s">
        <v>265</v>
      </c>
      <c r="C255" s="360"/>
      <c r="D255" s="360"/>
      <c r="E255" s="360"/>
      <c r="F255" s="360"/>
      <c r="G255" s="360"/>
    </row>
    <row r="256" spans="1:7" ht="49.5" x14ac:dyDescent="0.25">
      <c r="A256" s="372"/>
      <c r="B256" s="359" t="s">
        <v>273</v>
      </c>
      <c r="C256" s="360"/>
      <c r="D256" s="360"/>
      <c r="E256" s="360"/>
      <c r="F256" s="360"/>
      <c r="G256" s="360"/>
    </row>
    <row r="257" spans="1:7" ht="49.5" x14ac:dyDescent="0.25">
      <c r="A257" s="372"/>
      <c r="B257" s="359" t="s">
        <v>274</v>
      </c>
      <c r="C257" s="360"/>
      <c r="D257" s="360"/>
      <c r="E257" s="360"/>
      <c r="F257" s="360"/>
      <c r="G257" s="360"/>
    </row>
    <row r="258" spans="1:7" ht="16.5" x14ac:dyDescent="0.25">
      <c r="A258" s="372"/>
      <c r="B258" s="359" t="s">
        <v>275</v>
      </c>
      <c r="C258" s="360"/>
      <c r="D258" s="360"/>
      <c r="E258" s="360"/>
      <c r="F258" s="360"/>
      <c r="G258" s="360"/>
    </row>
    <row r="259" spans="1:7" ht="16.5" x14ac:dyDescent="0.25">
      <c r="A259" s="372"/>
      <c r="B259" s="359" t="s">
        <v>276</v>
      </c>
      <c r="C259" s="360"/>
      <c r="D259" s="360"/>
      <c r="E259" s="360"/>
      <c r="F259" s="360"/>
      <c r="G259" s="360"/>
    </row>
    <row r="260" spans="1:7" ht="33" x14ac:dyDescent="0.25">
      <c r="A260" s="372"/>
      <c r="B260" s="359" t="s">
        <v>277</v>
      </c>
      <c r="C260" s="360"/>
      <c r="D260" s="360"/>
      <c r="E260" s="360"/>
      <c r="F260" s="360"/>
      <c r="G260" s="360"/>
    </row>
    <row r="261" spans="1:7" ht="33" x14ac:dyDescent="0.25">
      <c r="A261" s="372"/>
      <c r="B261" s="359" t="s">
        <v>278</v>
      </c>
      <c r="C261" s="360"/>
      <c r="D261" s="360"/>
      <c r="E261" s="360"/>
      <c r="F261" s="360"/>
      <c r="G261" s="360"/>
    </row>
    <row r="262" spans="1:7" ht="33" x14ac:dyDescent="0.25">
      <c r="A262" s="372"/>
      <c r="B262" s="359" t="s">
        <v>279</v>
      </c>
      <c r="C262" s="360"/>
      <c r="D262" s="360"/>
      <c r="E262" s="360"/>
      <c r="F262" s="360"/>
      <c r="G262" s="360"/>
    </row>
    <row r="263" spans="1:7" ht="16.5" x14ac:dyDescent="0.25">
      <c r="A263" s="372"/>
      <c r="B263" s="359" t="s">
        <v>280</v>
      </c>
      <c r="C263" s="360"/>
      <c r="D263" s="360"/>
      <c r="E263" s="360"/>
      <c r="F263" s="360"/>
      <c r="G263" s="360"/>
    </row>
    <row r="264" spans="1:7" ht="33" x14ac:dyDescent="0.25">
      <c r="A264" s="372"/>
      <c r="B264" s="359" t="s">
        <v>281</v>
      </c>
      <c r="C264" s="360"/>
      <c r="D264" s="360"/>
      <c r="E264" s="360"/>
      <c r="F264" s="360"/>
      <c r="G264" s="360"/>
    </row>
    <row r="265" spans="1:7" ht="33" x14ac:dyDescent="0.25">
      <c r="A265" s="372"/>
      <c r="B265" s="359" t="s">
        <v>282</v>
      </c>
      <c r="C265" s="360"/>
      <c r="D265" s="360"/>
      <c r="E265" s="360"/>
      <c r="F265" s="360"/>
      <c r="G265" s="360"/>
    </row>
    <row r="266" spans="1:7" ht="16.5" x14ac:dyDescent="0.25">
      <c r="A266" s="372"/>
      <c r="B266" s="359" t="s">
        <v>265</v>
      </c>
      <c r="C266" s="360"/>
      <c r="D266" s="360"/>
      <c r="E266" s="360"/>
      <c r="F266" s="360"/>
      <c r="G266" s="360"/>
    </row>
    <row r="267" spans="1:7" ht="49.5" x14ac:dyDescent="0.25">
      <c r="A267" s="372"/>
      <c r="B267" s="359" t="s">
        <v>283</v>
      </c>
      <c r="C267" s="360"/>
      <c r="D267" s="360"/>
      <c r="E267" s="360"/>
      <c r="F267" s="360"/>
      <c r="G267" s="360"/>
    </row>
    <row r="268" spans="1:7" ht="49.5" x14ac:dyDescent="0.25">
      <c r="A268" s="372"/>
      <c r="B268" s="359" t="s">
        <v>284</v>
      </c>
      <c r="C268" s="360"/>
      <c r="D268" s="360"/>
      <c r="E268" s="360"/>
      <c r="F268" s="360"/>
      <c r="G268" s="360"/>
    </row>
    <row r="269" spans="1:7" ht="16.5" x14ac:dyDescent="0.25">
      <c r="A269" s="372"/>
      <c r="B269" s="359" t="s">
        <v>275</v>
      </c>
      <c r="C269" s="360"/>
      <c r="D269" s="360"/>
      <c r="E269" s="360"/>
      <c r="F269" s="360"/>
      <c r="G269" s="360"/>
    </row>
    <row r="270" spans="1:7" ht="16.5" x14ac:dyDescent="0.25">
      <c r="A270" s="372"/>
      <c r="B270" s="359" t="s">
        <v>276</v>
      </c>
      <c r="C270" s="360"/>
      <c r="D270" s="360"/>
      <c r="E270" s="360"/>
      <c r="F270" s="360"/>
      <c r="G270" s="360"/>
    </row>
    <row r="271" spans="1:7" ht="33" x14ac:dyDescent="0.25">
      <c r="A271" s="372"/>
      <c r="B271" s="359" t="s">
        <v>279</v>
      </c>
      <c r="C271" s="360"/>
      <c r="D271" s="360"/>
      <c r="E271" s="360"/>
      <c r="F271" s="360"/>
      <c r="G271" s="360"/>
    </row>
    <row r="272" spans="1:7" ht="16.5" x14ac:dyDescent="0.25">
      <c r="A272" s="372"/>
      <c r="B272" s="359" t="s">
        <v>577</v>
      </c>
      <c r="C272" s="360"/>
      <c r="D272" s="360"/>
      <c r="E272" s="360"/>
      <c r="F272" s="360"/>
      <c r="G272" s="360"/>
    </row>
    <row r="273" spans="1:7" ht="33" x14ac:dyDescent="0.25">
      <c r="A273" s="372"/>
      <c r="B273" s="359" t="s">
        <v>286</v>
      </c>
      <c r="C273" s="360"/>
      <c r="D273" s="360"/>
      <c r="E273" s="360"/>
      <c r="F273" s="360"/>
      <c r="G273" s="360"/>
    </row>
    <row r="274" spans="1:7" ht="33" x14ac:dyDescent="0.25">
      <c r="A274" s="372"/>
      <c r="B274" s="359" t="s">
        <v>287</v>
      </c>
      <c r="C274" s="360"/>
      <c r="D274" s="360"/>
      <c r="E274" s="360"/>
      <c r="F274" s="360"/>
      <c r="G274" s="360"/>
    </row>
    <row r="275" spans="1:7" ht="33" x14ac:dyDescent="0.25">
      <c r="A275" s="372"/>
      <c r="B275" s="359" t="s">
        <v>288</v>
      </c>
      <c r="C275" s="360"/>
      <c r="D275" s="360"/>
      <c r="E275" s="360"/>
      <c r="F275" s="360"/>
      <c r="G275" s="360"/>
    </row>
    <row r="276" spans="1:7" ht="33" x14ac:dyDescent="0.25">
      <c r="A276" s="372"/>
      <c r="B276" s="359" t="s">
        <v>289</v>
      </c>
      <c r="C276" s="360"/>
      <c r="D276" s="360"/>
      <c r="E276" s="360"/>
      <c r="F276" s="360"/>
      <c r="G276" s="360"/>
    </row>
    <row r="277" spans="1:7" ht="33" x14ac:dyDescent="0.25">
      <c r="A277" s="372"/>
      <c r="B277" s="359" t="s">
        <v>290</v>
      </c>
      <c r="C277" s="360"/>
      <c r="D277" s="360"/>
      <c r="E277" s="360"/>
      <c r="F277" s="360"/>
      <c r="G277" s="360"/>
    </row>
    <row r="278" spans="1:7" ht="33" x14ac:dyDescent="0.25">
      <c r="A278" s="372"/>
      <c r="B278" s="359" t="s">
        <v>291</v>
      </c>
      <c r="C278" s="360"/>
      <c r="D278" s="360"/>
      <c r="E278" s="360"/>
      <c r="F278" s="360"/>
      <c r="G278" s="360"/>
    </row>
    <row r="279" spans="1:7" ht="33" x14ac:dyDescent="0.25">
      <c r="A279" s="373"/>
      <c r="B279" s="363" t="s">
        <v>292</v>
      </c>
      <c r="C279" s="364"/>
      <c r="D279" s="364"/>
      <c r="E279" s="364"/>
      <c r="F279" s="364"/>
      <c r="G279" s="364"/>
    </row>
    <row r="280" spans="1:7" ht="33" x14ac:dyDescent="0.25">
      <c r="A280" s="348">
        <v>2</v>
      </c>
      <c r="B280" s="350" t="s">
        <v>170</v>
      </c>
      <c r="C280" s="348" t="s">
        <v>64</v>
      </c>
      <c r="D280" s="348" t="s">
        <v>37</v>
      </c>
      <c r="E280" s="348">
        <v>6</v>
      </c>
      <c r="F280" s="352">
        <v>13110000</v>
      </c>
      <c r="G280" s="352">
        <f>+F280*E280</f>
        <v>78660000</v>
      </c>
    </row>
    <row r="281" spans="1:7" ht="16.5" x14ac:dyDescent="0.25">
      <c r="A281" s="371"/>
      <c r="B281" s="356" t="s">
        <v>153</v>
      </c>
      <c r="C281" s="357"/>
      <c r="D281" s="357"/>
      <c r="E281" s="357"/>
      <c r="F281" s="357"/>
      <c r="G281" s="357"/>
    </row>
    <row r="282" spans="1:7" ht="16.5" x14ac:dyDescent="0.25">
      <c r="A282" s="372"/>
      <c r="B282" s="359" t="s">
        <v>104</v>
      </c>
      <c r="C282" s="360"/>
      <c r="D282" s="360"/>
      <c r="E282" s="360"/>
      <c r="F282" s="360"/>
      <c r="G282" s="360"/>
    </row>
    <row r="283" spans="1:7" ht="33" x14ac:dyDescent="0.25">
      <c r="A283" s="372"/>
      <c r="B283" s="359" t="s">
        <v>534</v>
      </c>
      <c r="C283" s="360"/>
      <c r="D283" s="360"/>
      <c r="E283" s="360"/>
      <c r="F283" s="360"/>
      <c r="G283" s="360"/>
    </row>
    <row r="284" spans="1:7" ht="16.5" x14ac:dyDescent="0.25">
      <c r="A284" s="372"/>
      <c r="B284" s="359" t="s">
        <v>106</v>
      </c>
      <c r="C284" s="360"/>
      <c r="D284" s="360"/>
      <c r="E284" s="360"/>
      <c r="F284" s="360"/>
      <c r="G284" s="360"/>
    </row>
    <row r="285" spans="1:7" ht="16.5" x14ac:dyDescent="0.25">
      <c r="A285" s="372"/>
      <c r="B285" s="359" t="s">
        <v>171</v>
      </c>
      <c r="C285" s="360"/>
      <c r="D285" s="360"/>
      <c r="E285" s="360"/>
      <c r="F285" s="360"/>
      <c r="G285" s="360"/>
    </row>
    <row r="286" spans="1:7" ht="16.5" x14ac:dyDescent="0.25">
      <c r="A286" s="372"/>
      <c r="B286" s="359" t="s">
        <v>172</v>
      </c>
      <c r="C286" s="360"/>
      <c r="D286" s="360"/>
      <c r="E286" s="360"/>
      <c r="F286" s="360"/>
      <c r="G286" s="360"/>
    </row>
    <row r="287" spans="1:7" ht="16.5" x14ac:dyDescent="0.25">
      <c r="A287" s="372"/>
      <c r="B287" s="359" t="s">
        <v>107</v>
      </c>
      <c r="C287" s="360"/>
      <c r="D287" s="360"/>
      <c r="E287" s="360"/>
      <c r="F287" s="360"/>
      <c r="G287" s="360"/>
    </row>
    <row r="288" spans="1:7" ht="16.5" x14ac:dyDescent="0.25">
      <c r="A288" s="372"/>
      <c r="B288" s="359" t="s">
        <v>108</v>
      </c>
      <c r="C288" s="360"/>
      <c r="D288" s="360"/>
      <c r="E288" s="360"/>
      <c r="F288" s="360"/>
      <c r="G288" s="360"/>
    </row>
    <row r="289" spans="1:7" ht="16.5" x14ac:dyDescent="0.25">
      <c r="A289" s="372"/>
      <c r="B289" s="359" t="s">
        <v>109</v>
      </c>
      <c r="C289" s="360"/>
      <c r="D289" s="360"/>
      <c r="E289" s="360"/>
      <c r="F289" s="360"/>
      <c r="G289" s="360"/>
    </row>
    <row r="290" spans="1:7" ht="33" x14ac:dyDescent="0.25">
      <c r="A290" s="372"/>
      <c r="B290" s="359" t="s">
        <v>110</v>
      </c>
      <c r="C290" s="360"/>
      <c r="D290" s="360"/>
      <c r="E290" s="360"/>
      <c r="F290" s="360"/>
      <c r="G290" s="360"/>
    </row>
    <row r="291" spans="1:7" ht="71.25" customHeight="1" x14ac:dyDescent="0.25">
      <c r="A291" s="372"/>
      <c r="B291" s="359" t="s">
        <v>578</v>
      </c>
      <c r="C291" s="360"/>
      <c r="D291" s="360"/>
      <c r="E291" s="360"/>
      <c r="F291" s="360"/>
      <c r="G291" s="360"/>
    </row>
    <row r="292" spans="1:7" ht="66" x14ac:dyDescent="0.25">
      <c r="A292" s="372"/>
      <c r="B292" s="359" t="s">
        <v>167</v>
      </c>
      <c r="C292" s="360"/>
      <c r="D292" s="360"/>
      <c r="E292" s="360"/>
      <c r="F292" s="360"/>
      <c r="G292" s="360"/>
    </row>
    <row r="293" spans="1:7" ht="66" x14ac:dyDescent="0.25">
      <c r="A293" s="372"/>
      <c r="B293" s="359" t="s">
        <v>168</v>
      </c>
      <c r="C293" s="360"/>
      <c r="D293" s="360"/>
      <c r="E293" s="360"/>
      <c r="F293" s="360"/>
      <c r="G293" s="360"/>
    </row>
    <row r="294" spans="1:7" ht="33" x14ac:dyDescent="0.25">
      <c r="A294" s="372"/>
      <c r="B294" s="359" t="s">
        <v>111</v>
      </c>
      <c r="C294" s="360"/>
      <c r="D294" s="360"/>
      <c r="E294" s="360"/>
      <c r="F294" s="360"/>
      <c r="G294" s="360"/>
    </row>
    <row r="295" spans="1:7" ht="33" x14ac:dyDescent="0.25">
      <c r="A295" s="373"/>
      <c r="B295" s="363" t="s">
        <v>169</v>
      </c>
      <c r="C295" s="364"/>
      <c r="D295" s="364"/>
      <c r="E295" s="364"/>
      <c r="F295" s="364"/>
      <c r="G295" s="364"/>
    </row>
    <row r="296" spans="1:7" ht="16.5" x14ac:dyDescent="0.25">
      <c r="A296" s="348" t="s">
        <v>132</v>
      </c>
      <c r="B296" s="350" t="s">
        <v>579</v>
      </c>
      <c r="C296" s="369"/>
      <c r="D296" s="369"/>
      <c r="E296" s="369"/>
      <c r="F296" s="369"/>
      <c r="G296" s="370">
        <f>+G297+G322</f>
        <v>695535093</v>
      </c>
    </row>
    <row r="297" spans="1:7" ht="16.5" x14ac:dyDescent="0.25">
      <c r="A297" s="348">
        <v>1</v>
      </c>
      <c r="B297" s="350" t="s">
        <v>580</v>
      </c>
      <c r="C297" s="348" t="s">
        <v>133</v>
      </c>
      <c r="D297" s="348" t="s">
        <v>37</v>
      </c>
      <c r="E297" s="348">
        <v>3</v>
      </c>
      <c r="F297" s="370">
        <v>169042427</v>
      </c>
      <c r="G297" s="370">
        <f>+F297*E297</f>
        <v>507127281</v>
      </c>
    </row>
    <row r="298" spans="1:7" ht="16.5" x14ac:dyDescent="0.25">
      <c r="A298" s="371"/>
      <c r="B298" s="356" t="s">
        <v>112</v>
      </c>
      <c r="C298" s="357"/>
      <c r="D298" s="357"/>
      <c r="E298" s="357"/>
      <c r="F298" s="357"/>
      <c r="G298" s="357"/>
    </row>
    <row r="299" spans="1:7" ht="16.5" x14ac:dyDescent="0.25">
      <c r="A299" s="372"/>
      <c r="B299" s="359" t="s">
        <v>113</v>
      </c>
      <c r="C299" s="360"/>
      <c r="D299" s="360"/>
      <c r="E299" s="360"/>
      <c r="F299" s="360"/>
      <c r="G299" s="360"/>
    </row>
    <row r="300" spans="1:7" ht="16.5" x14ac:dyDescent="0.25">
      <c r="A300" s="372"/>
      <c r="B300" s="359" t="s">
        <v>136</v>
      </c>
      <c r="C300" s="360"/>
      <c r="D300" s="360"/>
      <c r="E300" s="360"/>
      <c r="F300" s="360"/>
      <c r="G300" s="360"/>
    </row>
    <row r="301" spans="1:7" ht="66" x14ac:dyDescent="0.25">
      <c r="A301" s="372"/>
      <c r="B301" s="359" t="s">
        <v>115</v>
      </c>
      <c r="C301" s="360"/>
      <c r="D301" s="360"/>
      <c r="E301" s="360"/>
      <c r="F301" s="360"/>
      <c r="G301" s="360"/>
    </row>
    <row r="302" spans="1:7" ht="49.5" x14ac:dyDescent="0.25">
      <c r="A302" s="372"/>
      <c r="B302" s="359" t="s">
        <v>116</v>
      </c>
      <c r="C302" s="360"/>
      <c r="D302" s="360"/>
      <c r="E302" s="360"/>
      <c r="F302" s="360"/>
      <c r="G302" s="360"/>
    </row>
    <row r="303" spans="1:7" ht="33" x14ac:dyDescent="0.25">
      <c r="A303" s="372"/>
      <c r="B303" s="359" t="s">
        <v>117</v>
      </c>
      <c r="C303" s="360"/>
      <c r="D303" s="360"/>
      <c r="E303" s="360"/>
      <c r="F303" s="360"/>
      <c r="G303" s="360"/>
    </row>
    <row r="304" spans="1:7" ht="16.5" x14ac:dyDescent="0.25">
      <c r="A304" s="372"/>
      <c r="B304" s="359" t="s">
        <v>173</v>
      </c>
      <c r="C304" s="360"/>
      <c r="D304" s="360"/>
      <c r="E304" s="360"/>
      <c r="F304" s="360"/>
      <c r="G304" s="360"/>
    </row>
    <row r="305" spans="1:7" ht="16.5" x14ac:dyDescent="0.25">
      <c r="A305" s="372"/>
      <c r="B305" s="359" t="s">
        <v>174</v>
      </c>
      <c r="C305" s="360"/>
      <c r="D305" s="360"/>
      <c r="E305" s="360"/>
      <c r="F305" s="360"/>
      <c r="G305" s="360"/>
    </row>
    <row r="306" spans="1:7" ht="33" x14ac:dyDescent="0.25">
      <c r="A306" s="372"/>
      <c r="B306" s="359" t="s">
        <v>118</v>
      </c>
      <c r="C306" s="360"/>
      <c r="D306" s="360"/>
      <c r="E306" s="360"/>
      <c r="F306" s="360"/>
      <c r="G306" s="360"/>
    </row>
    <row r="307" spans="1:7" ht="33" x14ac:dyDescent="0.25">
      <c r="A307" s="372"/>
      <c r="B307" s="359" t="s">
        <v>119</v>
      </c>
      <c r="C307" s="360"/>
      <c r="D307" s="360"/>
      <c r="E307" s="360"/>
      <c r="F307" s="360"/>
      <c r="G307" s="360"/>
    </row>
    <row r="308" spans="1:7" ht="16.5" x14ac:dyDescent="0.25">
      <c r="A308" s="372"/>
      <c r="B308" s="359" t="s">
        <v>120</v>
      </c>
      <c r="C308" s="360"/>
      <c r="D308" s="360"/>
      <c r="E308" s="360"/>
      <c r="F308" s="360"/>
      <c r="G308" s="360"/>
    </row>
    <row r="309" spans="1:7" ht="16.5" x14ac:dyDescent="0.25">
      <c r="A309" s="372"/>
      <c r="B309" s="359" t="s">
        <v>121</v>
      </c>
      <c r="C309" s="360"/>
      <c r="D309" s="360"/>
      <c r="E309" s="360"/>
      <c r="F309" s="360"/>
      <c r="G309" s="360"/>
    </row>
    <row r="310" spans="1:7" ht="16.5" x14ac:dyDescent="0.25">
      <c r="A310" s="372"/>
      <c r="B310" s="359" t="s">
        <v>175</v>
      </c>
      <c r="C310" s="360"/>
      <c r="D310" s="360"/>
      <c r="E310" s="360"/>
      <c r="F310" s="360"/>
      <c r="G310" s="360"/>
    </row>
    <row r="311" spans="1:7" ht="16.5" x14ac:dyDescent="0.25">
      <c r="A311" s="372"/>
      <c r="B311" s="359" t="s">
        <v>176</v>
      </c>
      <c r="C311" s="360"/>
      <c r="D311" s="360"/>
      <c r="E311" s="360"/>
      <c r="F311" s="360"/>
      <c r="G311" s="360"/>
    </row>
    <row r="312" spans="1:7" ht="16.5" x14ac:dyDescent="0.25">
      <c r="A312" s="372"/>
      <c r="B312" s="359" t="s">
        <v>122</v>
      </c>
      <c r="C312" s="360"/>
      <c r="D312" s="360"/>
      <c r="E312" s="360"/>
      <c r="F312" s="360"/>
      <c r="G312" s="360"/>
    </row>
    <row r="313" spans="1:7" ht="16.5" x14ac:dyDescent="0.25">
      <c r="A313" s="372"/>
      <c r="B313" s="359" t="s">
        <v>123</v>
      </c>
      <c r="C313" s="360"/>
      <c r="D313" s="360"/>
      <c r="E313" s="360"/>
      <c r="F313" s="360"/>
      <c r="G313" s="360"/>
    </row>
    <row r="314" spans="1:7" ht="16.5" x14ac:dyDescent="0.25">
      <c r="A314" s="372"/>
      <c r="B314" s="359" t="s">
        <v>124</v>
      </c>
      <c r="C314" s="360"/>
      <c r="D314" s="360"/>
      <c r="E314" s="360"/>
      <c r="F314" s="360"/>
      <c r="G314" s="360"/>
    </row>
    <row r="315" spans="1:7" ht="16.5" x14ac:dyDescent="0.25">
      <c r="A315" s="372"/>
      <c r="B315" s="359" t="s">
        <v>125</v>
      </c>
      <c r="C315" s="360"/>
      <c r="D315" s="360"/>
      <c r="E315" s="360"/>
      <c r="F315" s="360"/>
      <c r="G315" s="360"/>
    </row>
    <row r="316" spans="1:7" ht="16.5" x14ac:dyDescent="0.25">
      <c r="A316" s="372"/>
      <c r="B316" s="359" t="s">
        <v>126</v>
      </c>
      <c r="C316" s="360"/>
      <c r="D316" s="360"/>
      <c r="E316" s="360"/>
      <c r="F316" s="360"/>
      <c r="G316" s="360"/>
    </row>
    <row r="317" spans="1:7" ht="16.5" x14ac:dyDescent="0.25">
      <c r="A317" s="372"/>
      <c r="B317" s="359" t="s">
        <v>127</v>
      </c>
      <c r="C317" s="360"/>
      <c r="D317" s="360"/>
      <c r="E317" s="360"/>
      <c r="F317" s="360"/>
      <c r="G317" s="360"/>
    </row>
    <row r="318" spans="1:7" ht="16.5" x14ac:dyDescent="0.25">
      <c r="A318" s="372"/>
      <c r="B318" s="359" t="s">
        <v>128</v>
      </c>
      <c r="C318" s="360"/>
      <c r="D318" s="360"/>
      <c r="E318" s="360"/>
      <c r="F318" s="360"/>
      <c r="G318" s="360"/>
    </row>
    <row r="319" spans="1:7" ht="16.5" x14ac:dyDescent="0.25">
      <c r="A319" s="374"/>
      <c r="B319" s="359" t="s">
        <v>129</v>
      </c>
      <c r="C319" s="375"/>
      <c r="D319" s="375"/>
      <c r="E319" s="375"/>
      <c r="F319" s="375"/>
      <c r="G319" s="375"/>
    </row>
    <row r="320" spans="1:7" ht="33" x14ac:dyDescent="0.25">
      <c r="A320" s="372"/>
      <c r="B320" s="359" t="s">
        <v>130</v>
      </c>
      <c r="C320" s="360"/>
      <c r="D320" s="360"/>
      <c r="E320" s="360"/>
      <c r="F320" s="360"/>
      <c r="G320" s="360"/>
    </row>
    <row r="321" spans="1:7" ht="16.5" x14ac:dyDescent="0.25">
      <c r="A321" s="373"/>
      <c r="B321" s="363" t="s">
        <v>131</v>
      </c>
      <c r="C321" s="364"/>
      <c r="D321" s="364"/>
      <c r="E321" s="364"/>
      <c r="F321" s="364"/>
      <c r="G321" s="364"/>
    </row>
    <row r="322" spans="1:7" ht="16.5" x14ac:dyDescent="0.25">
      <c r="A322" s="348" t="s">
        <v>581</v>
      </c>
      <c r="B322" s="350" t="s">
        <v>582</v>
      </c>
      <c r="C322" s="348" t="s">
        <v>133</v>
      </c>
      <c r="D322" s="348" t="s">
        <v>65</v>
      </c>
      <c r="E322" s="348">
        <v>3</v>
      </c>
      <c r="F322" s="370">
        <v>62802604</v>
      </c>
      <c r="G322" s="370">
        <f>+F322*E322</f>
        <v>188407812</v>
      </c>
    </row>
    <row r="323" spans="1:7" ht="16.5" x14ac:dyDescent="0.25">
      <c r="A323" s="371"/>
      <c r="B323" s="356" t="s">
        <v>135</v>
      </c>
      <c r="C323" s="376"/>
      <c r="D323" s="376"/>
      <c r="E323" s="376"/>
      <c r="F323" s="376"/>
      <c r="G323" s="376"/>
    </row>
    <row r="324" spans="1:7" ht="16.5" x14ac:dyDescent="0.25">
      <c r="A324" s="372"/>
      <c r="B324" s="359" t="s">
        <v>113</v>
      </c>
      <c r="C324" s="360"/>
      <c r="D324" s="360"/>
      <c r="E324" s="360"/>
      <c r="F324" s="360"/>
      <c r="G324" s="360"/>
    </row>
    <row r="325" spans="1:7" ht="16.5" x14ac:dyDescent="0.25">
      <c r="A325" s="372"/>
      <c r="B325" s="359" t="s">
        <v>134</v>
      </c>
      <c r="C325" s="360"/>
      <c r="D325" s="360"/>
      <c r="E325" s="360"/>
      <c r="F325" s="360"/>
      <c r="G325" s="360"/>
    </row>
    <row r="326" spans="1:7" ht="16.5" x14ac:dyDescent="0.25">
      <c r="A326" s="372"/>
      <c r="B326" s="359" t="s">
        <v>136</v>
      </c>
      <c r="C326" s="360"/>
      <c r="D326" s="360"/>
      <c r="E326" s="360"/>
      <c r="F326" s="360"/>
      <c r="G326" s="360"/>
    </row>
    <row r="327" spans="1:7" ht="33" x14ac:dyDescent="0.25">
      <c r="A327" s="372"/>
      <c r="B327" s="359" t="s">
        <v>137</v>
      </c>
      <c r="C327" s="360"/>
      <c r="D327" s="360"/>
      <c r="E327" s="360"/>
      <c r="F327" s="360"/>
      <c r="G327" s="360"/>
    </row>
    <row r="328" spans="1:7" ht="16.5" x14ac:dyDescent="0.25">
      <c r="A328" s="372"/>
      <c r="B328" s="359" t="s">
        <v>138</v>
      </c>
      <c r="C328" s="360"/>
      <c r="D328" s="360"/>
      <c r="E328" s="360"/>
      <c r="F328" s="360"/>
      <c r="G328" s="360"/>
    </row>
    <row r="329" spans="1:7" ht="16.5" x14ac:dyDescent="0.25">
      <c r="A329" s="372"/>
      <c r="B329" s="359" t="s">
        <v>139</v>
      </c>
      <c r="C329" s="360"/>
      <c r="D329" s="360"/>
      <c r="E329" s="360"/>
      <c r="F329" s="360"/>
      <c r="G329" s="360"/>
    </row>
    <row r="330" spans="1:7" ht="33" x14ac:dyDescent="0.25">
      <c r="A330" s="372"/>
      <c r="B330" s="359" t="s">
        <v>140</v>
      </c>
      <c r="C330" s="360"/>
      <c r="D330" s="360"/>
      <c r="E330" s="360"/>
      <c r="F330" s="360"/>
      <c r="G330" s="360"/>
    </row>
    <row r="331" spans="1:7" ht="16.5" x14ac:dyDescent="0.25">
      <c r="A331" s="372"/>
      <c r="B331" s="359" t="s">
        <v>141</v>
      </c>
      <c r="C331" s="360"/>
      <c r="D331" s="360"/>
      <c r="E331" s="360"/>
      <c r="F331" s="360"/>
      <c r="G331" s="360"/>
    </row>
    <row r="332" spans="1:7" ht="33" x14ac:dyDescent="0.25">
      <c r="A332" s="372"/>
      <c r="B332" s="359" t="s">
        <v>142</v>
      </c>
      <c r="C332" s="360"/>
      <c r="D332" s="360"/>
      <c r="E332" s="360"/>
      <c r="F332" s="360"/>
      <c r="G332" s="360"/>
    </row>
    <row r="333" spans="1:7" ht="33" x14ac:dyDescent="0.25">
      <c r="A333" s="372"/>
      <c r="B333" s="359" t="s">
        <v>143</v>
      </c>
      <c r="C333" s="360"/>
      <c r="D333" s="360"/>
      <c r="E333" s="360"/>
      <c r="F333" s="360"/>
      <c r="G333" s="360"/>
    </row>
    <row r="334" spans="1:7" ht="16.5" x14ac:dyDescent="0.25">
      <c r="A334" s="372"/>
      <c r="B334" s="359" t="s">
        <v>144</v>
      </c>
      <c r="C334" s="360"/>
      <c r="D334" s="360"/>
      <c r="E334" s="360"/>
      <c r="F334" s="360"/>
      <c r="G334" s="360"/>
    </row>
    <row r="335" spans="1:7" ht="16.5" x14ac:dyDescent="0.25">
      <c r="A335" s="372"/>
      <c r="B335" s="359" t="s">
        <v>145</v>
      </c>
      <c r="C335" s="360"/>
      <c r="D335" s="360"/>
      <c r="E335" s="360"/>
      <c r="F335" s="360"/>
      <c r="G335" s="360"/>
    </row>
    <row r="336" spans="1:7" ht="16.5" x14ac:dyDescent="0.25">
      <c r="A336" s="372"/>
      <c r="B336" s="359" t="s">
        <v>146</v>
      </c>
      <c r="C336" s="360"/>
      <c r="D336" s="360"/>
      <c r="E336" s="360"/>
      <c r="F336" s="360"/>
      <c r="G336" s="360"/>
    </row>
    <row r="337" spans="1:7" ht="16.5" x14ac:dyDescent="0.25">
      <c r="A337" s="372"/>
      <c r="B337" s="359" t="s">
        <v>147</v>
      </c>
      <c r="C337" s="360"/>
      <c r="D337" s="360"/>
      <c r="E337" s="360"/>
      <c r="F337" s="360"/>
      <c r="G337" s="360"/>
    </row>
    <row r="338" spans="1:7" ht="16.5" x14ac:dyDescent="0.25">
      <c r="A338" s="372"/>
      <c r="B338" s="359" t="s">
        <v>148</v>
      </c>
      <c r="C338" s="360"/>
      <c r="D338" s="360"/>
      <c r="E338" s="360"/>
      <c r="F338" s="360"/>
      <c r="G338" s="360"/>
    </row>
    <row r="339" spans="1:7" ht="16.5" x14ac:dyDescent="0.25">
      <c r="A339" s="372"/>
      <c r="B339" s="359" t="s">
        <v>124</v>
      </c>
      <c r="C339" s="360"/>
      <c r="D339" s="360"/>
      <c r="E339" s="360"/>
      <c r="F339" s="360"/>
      <c r="G339" s="360"/>
    </row>
    <row r="340" spans="1:7" ht="16.5" x14ac:dyDescent="0.25">
      <c r="A340" s="372"/>
      <c r="B340" s="359" t="s">
        <v>149</v>
      </c>
      <c r="C340" s="360"/>
      <c r="D340" s="360"/>
      <c r="E340" s="360"/>
      <c r="F340" s="360"/>
      <c r="G340" s="360"/>
    </row>
    <row r="341" spans="1:7" ht="16.5" x14ac:dyDescent="0.25">
      <c r="A341" s="372"/>
      <c r="B341" s="359" t="s">
        <v>127</v>
      </c>
      <c r="C341" s="360"/>
      <c r="D341" s="360"/>
      <c r="E341" s="360"/>
      <c r="F341" s="360"/>
      <c r="G341" s="360"/>
    </row>
    <row r="342" spans="1:7" ht="16.5" x14ac:dyDescent="0.25">
      <c r="A342" s="372"/>
      <c r="B342" s="359" t="s">
        <v>128</v>
      </c>
      <c r="C342" s="360"/>
      <c r="D342" s="360"/>
      <c r="E342" s="360"/>
      <c r="F342" s="360"/>
      <c r="G342" s="360"/>
    </row>
    <row r="343" spans="1:7" ht="16.5" x14ac:dyDescent="0.25">
      <c r="A343" s="372"/>
      <c r="B343" s="359" t="s">
        <v>129</v>
      </c>
      <c r="C343" s="360"/>
      <c r="D343" s="360"/>
      <c r="E343" s="360"/>
      <c r="F343" s="360"/>
      <c r="G343" s="360"/>
    </row>
    <row r="344" spans="1:7" ht="16.5" x14ac:dyDescent="0.25">
      <c r="A344" s="373"/>
      <c r="B344" s="363" t="s">
        <v>150</v>
      </c>
      <c r="C344" s="364"/>
      <c r="D344" s="364"/>
      <c r="E344" s="364"/>
      <c r="F344" s="364"/>
      <c r="G344" s="364"/>
    </row>
    <row r="345" spans="1:7" ht="33" x14ac:dyDescent="0.25">
      <c r="A345" s="348" t="s">
        <v>151</v>
      </c>
      <c r="B345" s="350" t="s">
        <v>583</v>
      </c>
      <c r="C345" s="377"/>
      <c r="D345" s="369"/>
      <c r="E345" s="369"/>
      <c r="F345" s="369"/>
      <c r="G345" s="370">
        <f>+G346+G356</f>
        <v>719262000</v>
      </c>
    </row>
    <row r="346" spans="1:7" ht="34.5" customHeight="1" x14ac:dyDescent="0.25">
      <c r="A346" s="348">
        <v>1</v>
      </c>
      <c r="B346" s="350" t="s">
        <v>584</v>
      </c>
      <c r="C346" s="365" t="s">
        <v>152</v>
      </c>
      <c r="D346" s="348" t="s">
        <v>185</v>
      </c>
      <c r="E346" s="348">
        <v>24</v>
      </c>
      <c r="F346" s="370">
        <v>29562000</v>
      </c>
      <c r="G346" s="370">
        <f>+F346*E346</f>
        <v>709488000</v>
      </c>
    </row>
    <row r="347" spans="1:7" ht="16.5" x14ac:dyDescent="0.25">
      <c r="A347" s="371"/>
      <c r="B347" s="356" t="s">
        <v>177</v>
      </c>
      <c r="C347" s="378"/>
      <c r="D347" s="357"/>
      <c r="E347" s="357"/>
      <c r="F347" s="357"/>
      <c r="G347" s="357"/>
    </row>
    <row r="348" spans="1:7" ht="16.5" x14ac:dyDescent="0.25">
      <c r="A348" s="372"/>
      <c r="B348" s="359" t="s">
        <v>178</v>
      </c>
      <c r="C348" s="375"/>
      <c r="D348" s="360"/>
      <c r="E348" s="360"/>
      <c r="F348" s="360"/>
      <c r="G348" s="360"/>
    </row>
    <row r="349" spans="1:7" ht="33" x14ac:dyDescent="0.25">
      <c r="A349" s="372"/>
      <c r="B349" s="359" t="s">
        <v>585</v>
      </c>
      <c r="C349" s="375"/>
      <c r="D349" s="360"/>
      <c r="E349" s="360"/>
      <c r="F349" s="360"/>
      <c r="G349" s="360"/>
    </row>
    <row r="350" spans="1:7" ht="16.5" x14ac:dyDescent="0.25">
      <c r="A350" s="372"/>
      <c r="B350" s="359" t="s">
        <v>183</v>
      </c>
      <c r="C350" s="375"/>
      <c r="D350" s="360"/>
      <c r="E350" s="360"/>
      <c r="F350" s="360"/>
      <c r="G350" s="360"/>
    </row>
    <row r="351" spans="1:7" ht="16.5" x14ac:dyDescent="0.25">
      <c r="A351" s="372"/>
      <c r="B351" s="359" t="s">
        <v>182</v>
      </c>
      <c r="C351" s="375"/>
      <c r="D351" s="360"/>
      <c r="E351" s="360"/>
      <c r="F351" s="360"/>
      <c r="G351" s="360"/>
    </row>
    <row r="352" spans="1:7" ht="16.5" x14ac:dyDescent="0.25">
      <c r="A352" s="372"/>
      <c r="B352" s="359" t="s">
        <v>181</v>
      </c>
      <c r="C352" s="375"/>
      <c r="D352" s="360"/>
      <c r="E352" s="360"/>
      <c r="F352" s="360"/>
      <c r="G352" s="360"/>
    </row>
    <row r="353" spans="1:7" ht="33" x14ac:dyDescent="0.25">
      <c r="A353" s="372"/>
      <c r="B353" s="359" t="s">
        <v>179</v>
      </c>
      <c r="C353" s="375"/>
      <c r="D353" s="360"/>
      <c r="E353" s="360"/>
      <c r="F353" s="360"/>
      <c r="G353" s="360"/>
    </row>
    <row r="354" spans="1:7" ht="33" x14ac:dyDescent="0.25">
      <c r="A354" s="372"/>
      <c r="B354" s="359" t="s">
        <v>180</v>
      </c>
      <c r="C354" s="375"/>
      <c r="D354" s="360"/>
      <c r="E354" s="360"/>
      <c r="F354" s="360"/>
      <c r="G354" s="360"/>
    </row>
    <row r="355" spans="1:7" ht="16.5" x14ac:dyDescent="0.25">
      <c r="A355" s="373"/>
      <c r="B355" s="363" t="s">
        <v>186</v>
      </c>
      <c r="C355" s="379"/>
      <c r="D355" s="364"/>
      <c r="E355" s="364"/>
      <c r="F355" s="364"/>
      <c r="G355" s="364"/>
    </row>
    <row r="356" spans="1:7" ht="33.75" customHeight="1" x14ac:dyDescent="0.25">
      <c r="A356" s="348">
        <v>2</v>
      </c>
      <c r="B356" s="350" t="s">
        <v>586</v>
      </c>
      <c r="C356" s="348" t="s">
        <v>152</v>
      </c>
      <c r="D356" s="348" t="s">
        <v>65</v>
      </c>
      <c r="E356" s="348">
        <v>4</v>
      </c>
      <c r="F356" s="370">
        <v>2443500</v>
      </c>
      <c r="G356" s="370">
        <f>+F356*E356</f>
        <v>9774000</v>
      </c>
    </row>
    <row r="357" spans="1:7" ht="16.5" x14ac:dyDescent="0.25">
      <c r="A357" s="371"/>
      <c r="B357" s="356" t="s">
        <v>587</v>
      </c>
      <c r="C357" s="357"/>
      <c r="D357" s="357"/>
      <c r="E357" s="357"/>
      <c r="F357" s="357"/>
      <c r="G357" s="357"/>
    </row>
    <row r="358" spans="1:7" ht="16.5" x14ac:dyDescent="0.25">
      <c r="A358" s="372"/>
      <c r="B358" s="359" t="s">
        <v>588</v>
      </c>
      <c r="C358" s="360"/>
      <c r="D358" s="360"/>
      <c r="E358" s="360"/>
      <c r="F358" s="360"/>
      <c r="G358" s="360"/>
    </row>
    <row r="359" spans="1:7" ht="66" x14ac:dyDescent="0.25">
      <c r="A359" s="372"/>
      <c r="B359" s="359" t="s">
        <v>589</v>
      </c>
      <c r="C359" s="360"/>
      <c r="D359" s="360"/>
      <c r="E359" s="360"/>
      <c r="F359" s="360"/>
      <c r="G359" s="360"/>
    </row>
    <row r="360" spans="1:7" ht="33" x14ac:dyDescent="0.25">
      <c r="A360" s="372"/>
      <c r="B360" s="359" t="s">
        <v>590</v>
      </c>
      <c r="C360" s="360"/>
      <c r="D360" s="360"/>
      <c r="E360" s="360"/>
      <c r="F360" s="360"/>
      <c r="G360" s="360"/>
    </row>
    <row r="361" spans="1:7" ht="16.5" x14ac:dyDescent="0.25">
      <c r="A361" s="372"/>
      <c r="B361" s="359" t="s">
        <v>591</v>
      </c>
      <c r="C361" s="360"/>
      <c r="D361" s="360"/>
      <c r="E361" s="360"/>
      <c r="F361" s="360"/>
      <c r="G361" s="360"/>
    </row>
    <row r="362" spans="1:7" ht="49.5" x14ac:dyDescent="0.25">
      <c r="A362" s="372"/>
      <c r="B362" s="359" t="s">
        <v>592</v>
      </c>
      <c r="C362" s="360"/>
      <c r="D362" s="360"/>
      <c r="E362" s="360"/>
      <c r="F362" s="360"/>
      <c r="G362" s="360"/>
    </row>
    <row r="363" spans="1:7" ht="33" x14ac:dyDescent="0.25">
      <c r="A363" s="373"/>
      <c r="B363" s="363" t="s">
        <v>593</v>
      </c>
      <c r="C363" s="364"/>
      <c r="D363" s="364"/>
      <c r="E363" s="364"/>
      <c r="F363" s="364"/>
      <c r="G363" s="364"/>
    </row>
    <row r="364" spans="1:7" ht="29.25" customHeight="1" x14ac:dyDescent="0.25">
      <c r="A364" s="380" t="s">
        <v>594</v>
      </c>
      <c r="B364" s="380"/>
      <c r="C364" s="380"/>
      <c r="D364" s="380"/>
      <c r="E364" s="380"/>
      <c r="F364" s="380"/>
      <c r="G364" s="381">
        <f>+G345+G296+G121+G4</f>
        <v>2975171683</v>
      </c>
    </row>
    <row r="366" spans="1:7" x14ac:dyDescent="0.25">
      <c r="G366" s="419"/>
    </row>
  </sheetData>
  <mergeCells count="26">
    <mergeCell ref="A364:F364"/>
    <mergeCell ref="A102:A103"/>
    <mergeCell ref="C102:C103"/>
    <mergeCell ref="D102:D103"/>
    <mergeCell ref="E102:E103"/>
    <mergeCell ref="F102:F103"/>
    <mergeCell ref="G102:G103"/>
    <mergeCell ref="A100:A101"/>
    <mergeCell ref="C100:C101"/>
    <mergeCell ref="D100:D101"/>
    <mergeCell ref="E100:E101"/>
    <mergeCell ref="F100:F101"/>
    <mergeCell ref="G100:G101"/>
    <mergeCell ref="A98:A99"/>
    <mergeCell ref="C98:C99"/>
    <mergeCell ref="D98:D99"/>
    <mergeCell ref="E98:E99"/>
    <mergeCell ref="F98:F99"/>
    <mergeCell ref="G98:G99"/>
    <mergeCell ref="A1:G1"/>
    <mergeCell ref="A57:A59"/>
    <mergeCell ref="C57:C59"/>
    <mergeCell ref="D57:D59"/>
    <mergeCell ref="E57:E59"/>
    <mergeCell ref="F57:F59"/>
    <mergeCell ref="G57:G59"/>
  </mergeCells>
  <printOptions horizontalCentered="1"/>
  <pageMargins left="0.48" right="0.44" top="0.69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P564"/>
  <sheetViews>
    <sheetView topLeftCell="A554" zoomScaleNormal="100" zoomScalePageLayoutView="88" workbookViewId="0">
      <selection activeCell="G557" sqref="G557"/>
    </sheetView>
  </sheetViews>
  <sheetFormatPr defaultRowHeight="17.25" x14ac:dyDescent="0.3"/>
  <cols>
    <col min="1" max="1" width="5.42578125" style="95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9.140625" style="95" customWidth="1"/>
    <col min="6" max="6" width="17.5703125" style="96" bestFit="1" customWidth="1"/>
    <col min="7" max="7" width="20.5703125" style="229" bestFit="1" customWidth="1"/>
    <col min="8" max="8" width="0.28515625" style="24" customWidth="1"/>
    <col min="9" max="9" width="12.85546875" style="24" bestFit="1" customWidth="1"/>
    <col min="10" max="16384" width="9.140625" style="24"/>
  </cols>
  <sheetData>
    <row r="1" spans="1:7" ht="20.25" x14ac:dyDescent="0.3">
      <c r="A1" s="342" t="s">
        <v>474</v>
      </c>
      <c r="B1" s="342"/>
      <c r="C1" s="342"/>
      <c r="D1" s="342"/>
      <c r="E1" s="342"/>
      <c r="F1" s="342"/>
      <c r="G1" s="342"/>
    </row>
    <row r="3" spans="1:7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06" t="s">
        <v>3</v>
      </c>
      <c r="F3" s="26" t="s">
        <v>5</v>
      </c>
      <c r="G3" s="265" t="s">
        <v>6</v>
      </c>
    </row>
    <row r="4" spans="1:7" s="32" customFormat="1" x14ac:dyDescent="0.3">
      <c r="A4" s="402" t="s">
        <v>189</v>
      </c>
      <c r="B4" s="28" t="s">
        <v>314</v>
      </c>
      <c r="C4" s="29"/>
      <c r="D4" s="29"/>
      <c r="E4" s="29"/>
      <c r="F4" s="31"/>
      <c r="G4" s="266"/>
    </row>
    <row r="5" spans="1:7" s="32" customFormat="1" x14ac:dyDescent="0.3">
      <c r="A5" s="402"/>
      <c r="B5" s="230" t="s">
        <v>457</v>
      </c>
      <c r="C5" s="29"/>
      <c r="D5" s="29"/>
      <c r="E5" s="29"/>
      <c r="F5" s="31"/>
      <c r="G5" s="266"/>
    </row>
    <row r="6" spans="1:7" s="251" customFormat="1" ht="15.75" x14ac:dyDescent="0.25">
      <c r="A6" s="383">
        <v>1</v>
      </c>
      <c r="B6" s="384" t="s">
        <v>7</v>
      </c>
      <c r="C6" s="383" t="s">
        <v>36</v>
      </c>
      <c r="D6" s="383" t="s">
        <v>37</v>
      </c>
      <c r="E6" s="383">
        <v>1</v>
      </c>
      <c r="F6" s="385">
        <v>230560000</v>
      </c>
      <c r="G6" s="386">
        <f>+F6*E6</f>
        <v>230560000</v>
      </c>
    </row>
    <row r="7" spans="1:7" s="251" customFormat="1" ht="15.75" x14ac:dyDescent="0.25">
      <c r="A7" s="403"/>
      <c r="B7" s="387" t="s">
        <v>8</v>
      </c>
      <c r="C7" s="388"/>
      <c r="D7" s="388"/>
      <c r="E7" s="388"/>
      <c r="F7" s="388"/>
      <c r="G7" s="388"/>
    </row>
    <row r="8" spans="1:7" s="251" customFormat="1" ht="15.75" x14ac:dyDescent="0.25">
      <c r="A8" s="404"/>
      <c r="B8" s="389" t="s">
        <v>478</v>
      </c>
      <c r="C8" s="390"/>
      <c r="D8" s="390"/>
      <c r="E8" s="390"/>
      <c r="F8" s="390"/>
      <c r="G8" s="390"/>
    </row>
    <row r="9" spans="1:7" s="251" customFormat="1" ht="15.75" x14ac:dyDescent="0.25">
      <c r="A9" s="404"/>
      <c r="B9" s="389" t="s">
        <v>479</v>
      </c>
      <c r="C9" s="390"/>
      <c r="D9" s="390"/>
      <c r="E9" s="390"/>
      <c r="F9" s="390"/>
      <c r="G9" s="390"/>
    </row>
    <row r="10" spans="1:7" s="251" customFormat="1" ht="15.75" x14ac:dyDescent="0.25">
      <c r="A10" s="404"/>
      <c r="B10" s="389" t="s">
        <v>480</v>
      </c>
      <c r="C10" s="390"/>
      <c r="D10" s="390"/>
      <c r="E10" s="390"/>
      <c r="F10" s="390"/>
      <c r="G10" s="390"/>
    </row>
    <row r="11" spans="1:7" s="251" customFormat="1" ht="15.75" x14ac:dyDescent="0.25">
      <c r="A11" s="404"/>
      <c r="B11" s="389" t="s">
        <v>481</v>
      </c>
      <c r="C11" s="390"/>
      <c r="D11" s="390"/>
      <c r="E11" s="390"/>
      <c r="F11" s="390"/>
      <c r="G11" s="390"/>
    </row>
    <row r="12" spans="1:7" s="251" customFormat="1" ht="15.75" x14ac:dyDescent="0.25">
      <c r="A12" s="404"/>
      <c r="B12" s="389" t="s">
        <v>482</v>
      </c>
      <c r="C12" s="390"/>
      <c r="D12" s="390"/>
      <c r="E12" s="390"/>
      <c r="F12" s="390"/>
      <c r="G12" s="390"/>
    </row>
    <row r="13" spans="1:7" s="251" customFormat="1" ht="15.75" x14ac:dyDescent="0.25">
      <c r="A13" s="405"/>
      <c r="B13" s="389" t="s">
        <v>483</v>
      </c>
      <c r="C13" s="390"/>
      <c r="D13" s="390"/>
      <c r="E13" s="390"/>
      <c r="F13" s="390"/>
      <c r="G13" s="390"/>
    </row>
    <row r="14" spans="1:7" s="251" customFormat="1" ht="31.5" x14ac:dyDescent="0.25">
      <c r="A14" s="405"/>
      <c r="B14" s="389" t="s">
        <v>484</v>
      </c>
      <c r="C14" s="390"/>
      <c r="D14" s="390"/>
      <c r="E14" s="390"/>
      <c r="F14" s="390"/>
      <c r="G14" s="390"/>
    </row>
    <row r="15" spans="1:7" s="251" customFormat="1" ht="15.75" x14ac:dyDescent="0.25">
      <c r="A15" s="405"/>
      <c r="B15" s="389" t="s">
        <v>485</v>
      </c>
      <c r="C15" s="390"/>
      <c r="D15" s="390"/>
      <c r="E15" s="390"/>
      <c r="F15" s="390"/>
      <c r="G15" s="390"/>
    </row>
    <row r="16" spans="1:7" s="251" customFormat="1" ht="15.75" x14ac:dyDescent="0.25">
      <c r="A16" s="405"/>
      <c r="B16" s="389" t="s">
        <v>486</v>
      </c>
      <c r="C16" s="390"/>
      <c r="D16" s="390"/>
      <c r="E16" s="390"/>
      <c r="F16" s="390"/>
      <c r="G16" s="390"/>
    </row>
    <row r="17" spans="1:7" s="251" customFormat="1" ht="15.75" x14ac:dyDescent="0.25">
      <c r="A17" s="405"/>
      <c r="B17" s="389" t="s">
        <v>487</v>
      </c>
      <c r="C17" s="390"/>
      <c r="D17" s="390"/>
      <c r="E17" s="390"/>
      <c r="F17" s="390"/>
      <c r="G17" s="390"/>
    </row>
    <row r="18" spans="1:7" s="251" customFormat="1" ht="15.75" x14ac:dyDescent="0.25">
      <c r="A18" s="405"/>
      <c r="B18" s="389" t="s">
        <v>488</v>
      </c>
      <c r="C18" s="390"/>
      <c r="D18" s="390"/>
      <c r="E18" s="390"/>
      <c r="F18" s="390"/>
      <c r="G18" s="390"/>
    </row>
    <row r="19" spans="1:7" s="251" customFormat="1" ht="15.75" x14ac:dyDescent="0.25">
      <c r="A19" s="405"/>
      <c r="B19" s="389" t="s">
        <v>489</v>
      </c>
      <c r="C19" s="390"/>
      <c r="D19" s="390"/>
      <c r="E19" s="390"/>
      <c r="F19" s="390"/>
      <c r="G19" s="390"/>
    </row>
    <row r="20" spans="1:7" s="251" customFormat="1" ht="15.75" x14ac:dyDescent="0.25">
      <c r="A20" s="405"/>
      <c r="B20" s="389" t="s">
        <v>490</v>
      </c>
      <c r="C20" s="390"/>
      <c r="D20" s="390"/>
      <c r="E20" s="390"/>
      <c r="F20" s="390"/>
      <c r="G20" s="390"/>
    </row>
    <row r="21" spans="1:7" s="251" customFormat="1" ht="15.75" x14ac:dyDescent="0.25">
      <c r="A21" s="405"/>
      <c r="B21" s="389" t="s">
        <v>491</v>
      </c>
      <c r="C21" s="390"/>
      <c r="D21" s="390"/>
      <c r="E21" s="390"/>
      <c r="F21" s="390"/>
      <c r="G21" s="390"/>
    </row>
    <row r="22" spans="1:7" s="251" customFormat="1" ht="15.75" x14ac:dyDescent="0.25">
      <c r="A22" s="405"/>
      <c r="B22" s="389" t="s">
        <v>492</v>
      </c>
      <c r="C22" s="390"/>
      <c r="D22" s="390"/>
      <c r="E22" s="390"/>
      <c r="F22" s="390"/>
      <c r="G22" s="390"/>
    </row>
    <row r="23" spans="1:7" s="251" customFormat="1" ht="15.75" x14ac:dyDescent="0.25">
      <c r="A23" s="405"/>
      <c r="B23" s="389" t="s">
        <v>493</v>
      </c>
      <c r="C23" s="390"/>
      <c r="D23" s="390"/>
      <c r="E23" s="390"/>
      <c r="F23" s="390"/>
      <c r="G23" s="390"/>
    </row>
    <row r="24" spans="1:7" s="251" customFormat="1" ht="15.75" x14ac:dyDescent="0.25">
      <c r="A24" s="405"/>
      <c r="B24" s="389" t="s">
        <v>494</v>
      </c>
      <c r="C24" s="390"/>
      <c r="D24" s="390"/>
      <c r="E24" s="390"/>
      <c r="F24" s="390"/>
      <c r="G24" s="390"/>
    </row>
    <row r="25" spans="1:7" s="251" customFormat="1" ht="15.75" x14ac:dyDescent="0.25">
      <c r="A25" s="405"/>
      <c r="B25" s="389" t="s">
        <v>495</v>
      </c>
      <c r="C25" s="390"/>
      <c r="D25" s="390"/>
      <c r="E25" s="390"/>
      <c r="F25" s="390"/>
      <c r="G25" s="390"/>
    </row>
    <row r="26" spans="1:7" s="251" customFormat="1" ht="15.75" x14ac:dyDescent="0.25">
      <c r="A26" s="405"/>
      <c r="B26" s="389" t="s">
        <v>496</v>
      </c>
      <c r="C26" s="390"/>
      <c r="D26" s="390"/>
      <c r="E26" s="390"/>
      <c r="F26" s="390"/>
      <c r="G26" s="390"/>
    </row>
    <row r="27" spans="1:7" s="251" customFormat="1" ht="15.75" x14ac:dyDescent="0.25">
      <c r="A27" s="405"/>
      <c r="B27" s="389" t="s">
        <v>497</v>
      </c>
      <c r="C27" s="390"/>
      <c r="D27" s="390"/>
      <c r="E27" s="390"/>
      <c r="F27" s="390"/>
      <c r="G27" s="390"/>
    </row>
    <row r="28" spans="1:7" s="251" customFormat="1" ht="31.5" x14ac:dyDescent="0.25">
      <c r="A28" s="405"/>
      <c r="B28" s="389" t="s">
        <v>498</v>
      </c>
      <c r="C28" s="390"/>
      <c r="D28" s="390"/>
      <c r="E28" s="390"/>
      <c r="F28" s="390"/>
      <c r="G28" s="390"/>
    </row>
    <row r="29" spans="1:7" s="251" customFormat="1" ht="85.5" customHeight="1" x14ac:dyDescent="0.25">
      <c r="A29" s="405"/>
      <c r="B29" s="389" t="s">
        <v>499</v>
      </c>
      <c r="C29" s="390"/>
      <c r="D29" s="390"/>
      <c r="E29" s="390"/>
      <c r="F29" s="390"/>
      <c r="G29" s="390"/>
    </row>
    <row r="30" spans="1:7" s="251" customFormat="1" ht="20.25" customHeight="1" x14ac:dyDescent="0.25">
      <c r="A30" s="405"/>
      <c r="B30" s="389" t="s">
        <v>500</v>
      </c>
      <c r="C30" s="390"/>
      <c r="D30" s="390"/>
      <c r="E30" s="390"/>
      <c r="F30" s="390"/>
      <c r="G30" s="390"/>
    </row>
    <row r="31" spans="1:7" s="251" customFormat="1" ht="15.75" x14ac:dyDescent="0.25">
      <c r="A31" s="405"/>
      <c r="B31" s="389" t="s">
        <v>501</v>
      </c>
      <c r="C31" s="390"/>
      <c r="D31" s="390"/>
      <c r="E31" s="390"/>
      <c r="F31" s="390"/>
      <c r="G31" s="390"/>
    </row>
    <row r="32" spans="1:7" s="251" customFormat="1" ht="20.25" customHeight="1" x14ac:dyDescent="0.25">
      <c r="A32" s="405"/>
      <c r="B32" s="389" t="s">
        <v>502</v>
      </c>
      <c r="C32" s="390"/>
      <c r="D32" s="390"/>
      <c r="E32" s="390"/>
      <c r="F32" s="390"/>
      <c r="G32" s="390"/>
    </row>
    <row r="33" spans="1:7" s="251" customFormat="1" ht="20.25" customHeight="1" x14ac:dyDescent="0.25">
      <c r="A33" s="405"/>
      <c r="B33" s="389" t="s">
        <v>503</v>
      </c>
      <c r="C33" s="390"/>
      <c r="D33" s="390"/>
      <c r="E33" s="390"/>
      <c r="F33" s="390"/>
      <c r="G33" s="390"/>
    </row>
    <row r="34" spans="1:7" s="251" customFormat="1" ht="15.75" x14ac:dyDescent="0.25">
      <c r="A34" s="406"/>
      <c r="B34" s="391" t="s">
        <v>504</v>
      </c>
      <c r="C34" s="392"/>
      <c r="D34" s="392"/>
      <c r="E34" s="392"/>
      <c r="F34" s="392"/>
      <c r="G34" s="392"/>
    </row>
    <row r="35" spans="1:7" s="251" customFormat="1" ht="15.75" x14ac:dyDescent="0.25">
      <c r="A35" s="393">
        <v>2</v>
      </c>
      <c r="B35" s="384" t="s">
        <v>63</v>
      </c>
      <c r="C35" s="383" t="s">
        <v>36</v>
      </c>
      <c r="D35" s="383" t="s">
        <v>65</v>
      </c>
      <c r="E35" s="383">
        <v>1</v>
      </c>
      <c r="F35" s="394">
        <v>413820177</v>
      </c>
      <c r="G35" s="394">
        <f>+F35*E35</f>
        <v>413820177</v>
      </c>
    </row>
    <row r="36" spans="1:7" s="251" customFormat="1" ht="21" customHeight="1" x14ac:dyDescent="0.25">
      <c r="A36" s="407"/>
      <c r="B36" s="387" t="s">
        <v>38</v>
      </c>
      <c r="C36" s="388"/>
      <c r="D36" s="388"/>
      <c r="E36" s="388"/>
      <c r="F36" s="388"/>
      <c r="G36" s="388"/>
    </row>
    <row r="37" spans="1:7" s="251" customFormat="1" ht="21" customHeight="1" x14ac:dyDescent="0.25">
      <c r="A37" s="405"/>
      <c r="B37" s="389" t="s">
        <v>39</v>
      </c>
      <c r="C37" s="390"/>
      <c r="D37" s="390"/>
      <c r="E37" s="390"/>
      <c r="F37" s="390"/>
      <c r="G37" s="390"/>
    </row>
    <row r="38" spans="1:7" s="251" customFormat="1" ht="21" customHeight="1" x14ac:dyDescent="0.25">
      <c r="A38" s="405"/>
      <c r="B38" s="389" t="s">
        <v>40</v>
      </c>
      <c r="C38" s="390"/>
      <c r="D38" s="390"/>
      <c r="E38" s="390"/>
      <c r="F38" s="390"/>
      <c r="G38" s="390"/>
    </row>
    <row r="39" spans="1:7" s="251" customFormat="1" ht="21" customHeight="1" x14ac:dyDescent="0.25">
      <c r="A39" s="405"/>
      <c r="B39" s="389" t="s">
        <v>41</v>
      </c>
      <c r="C39" s="390"/>
      <c r="D39" s="390"/>
      <c r="E39" s="390"/>
      <c r="F39" s="390"/>
      <c r="G39" s="390"/>
    </row>
    <row r="40" spans="1:7" s="251" customFormat="1" ht="21" customHeight="1" x14ac:dyDescent="0.25">
      <c r="A40" s="405"/>
      <c r="B40" s="389" t="s">
        <v>505</v>
      </c>
      <c r="C40" s="390"/>
      <c r="D40" s="390"/>
      <c r="E40" s="390"/>
      <c r="F40" s="390"/>
      <c r="G40" s="390"/>
    </row>
    <row r="41" spans="1:7" s="251" customFormat="1" ht="21" customHeight="1" x14ac:dyDescent="0.25">
      <c r="A41" s="405"/>
      <c r="B41" s="389" t="s">
        <v>506</v>
      </c>
      <c r="C41" s="390"/>
      <c r="D41" s="390"/>
      <c r="E41" s="390"/>
      <c r="F41" s="390"/>
      <c r="G41" s="390"/>
    </row>
    <row r="42" spans="1:7" s="251" customFormat="1" ht="15.75" x14ac:dyDescent="0.25">
      <c r="A42" s="405"/>
      <c r="B42" s="389" t="s">
        <v>44</v>
      </c>
      <c r="C42" s="390"/>
      <c r="D42" s="390"/>
      <c r="E42" s="390"/>
      <c r="F42" s="390"/>
      <c r="G42" s="390"/>
    </row>
    <row r="43" spans="1:7" s="251" customFormat="1" ht="21" customHeight="1" x14ac:dyDescent="0.25">
      <c r="A43" s="405"/>
      <c r="B43" s="389" t="s">
        <v>45</v>
      </c>
      <c r="C43" s="390"/>
      <c r="D43" s="390"/>
      <c r="E43" s="390"/>
      <c r="F43" s="390"/>
      <c r="G43" s="390"/>
    </row>
    <row r="44" spans="1:7" s="251" customFormat="1" ht="15.75" x14ac:dyDescent="0.25">
      <c r="A44" s="405"/>
      <c r="B44" s="389" t="s">
        <v>46</v>
      </c>
      <c r="C44" s="390"/>
      <c r="D44" s="390"/>
      <c r="E44" s="390"/>
      <c r="F44" s="390"/>
      <c r="G44" s="390"/>
    </row>
    <row r="45" spans="1:7" s="251" customFormat="1" ht="19.5" customHeight="1" x14ac:dyDescent="0.25">
      <c r="A45" s="405"/>
      <c r="B45" s="389" t="s">
        <v>47</v>
      </c>
      <c r="C45" s="390"/>
      <c r="D45" s="390"/>
      <c r="E45" s="390"/>
      <c r="F45" s="390"/>
      <c r="G45" s="390"/>
    </row>
    <row r="46" spans="1:7" s="251" customFormat="1" ht="19.5" customHeight="1" x14ac:dyDescent="0.25">
      <c r="A46" s="405"/>
      <c r="B46" s="389" t="s">
        <v>48</v>
      </c>
      <c r="C46" s="390"/>
      <c r="D46" s="390"/>
      <c r="E46" s="390"/>
      <c r="F46" s="390"/>
      <c r="G46" s="390"/>
    </row>
    <row r="47" spans="1:7" s="251" customFormat="1" ht="21" customHeight="1" x14ac:dyDescent="0.25">
      <c r="A47" s="405"/>
      <c r="B47" s="389" t="s">
        <v>49</v>
      </c>
      <c r="C47" s="390"/>
      <c r="D47" s="390"/>
      <c r="E47" s="390"/>
      <c r="F47" s="390"/>
      <c r="G47" s="390"/>
    </row>
    <row r="48" spans="1:7" s="251" customFormat="1" ht="19.5" customHeight="1" x14ac:dyDescent="0.25">
      <c r="A48" s="405"/>
      <c r="B48" s="389" t="s">
        <v>507</v>
      </c>
      <c r="C48" s="390"/>
      <c r="D48" s="390"/>
      <c r="E48" s="390"/>
      <c r="F48" s="390"/>
      <c r="G48" s="390"/>
    </row>
    <row r="49" spans="1:7" s="251" customFormat="1" ht="18" customHeight="1" x14ac:dyDescent="0.25">
      <c r="A49" s="405"/>
      <c r="B49" s="389" t="s">
        <v>51</v>
      </c>
      <c r="C49" s="390"/>
      <c r="D49" s="390"/>
      <c r="E49" s="390"/>
      <c r="F49" s="390"/>
      <c r="G49" s="390"/>
    </row>
    <row r="50" spans="1:7" s="251" customFormat="1" ht="18" customHeight="1" x14ac:dyDescent="0.25">
      <c r="A50" s="405"/>
      <c r="B50" s="389" t="s">
        <v>52</v>
      </c>
      <c r="C50" s="390"/>
      <c r="D50" s="390"/>
      <c r="E50" s="390"/>
      <c r="F50" s="390"/>
      <c r="G50" s="390"/>
    </row>
    <row r="51" spans="1:7" s="251" customFormat="1" ht="15.75" x14ac:dyDescent="0.25">
      <c r="A51" s="405"/>
      <c r="B51" s="389" t="s">
        <v>53</v>
      </c>
      <c r="C51" s="390"/>
      <c r="D51" s="390"/>
      <c r="E51" s="390"/>
      <c r="F51" s="390"/>
      <c r="G51" s="390"/>
    </row>
    <row r="52" spans="1:7" s="251" customFormat="1" ht="18" customHeight="1" x14ac:dyDescent="0.25">
      <c r="A52" s="405"/>
      <c r="B52" s="389" t="s">
        <v>54</v>
      </c>
      <c r="C52" s="390"/>
      <c r="D52" s="390"/>
      <c r="E52" s="390"/>
      <c r="F52" s="390"/>
      <c r="G52" s="390"/>
    </row>
    <row r="53" spans="1:7" s="251" customFormat="1" ht="18" customHeight="1" x14ac:dyDescent="0.25">
      <c r="A53" s="405"/>
      <c r="B53" s="389" t="s">
        <v>508</v>
      </c>
      <c r="C53" s="390"/>
      <c r="D53" s="390"/>
      <c r="E53" s="390"/>
      <c r="F53" s="390"/>
      <c r="G53" s="390"/>
    </row>
    <row r="54" spans="1:7" s="251" customFormat="1" ht="18" customHeight="1" x14ac:dyDescent="0.25">
      <c r="A54" s="405"/>
      <c r="B54" s="389" t="s">
        <v>509</v>
      </c>
      <c r="C54" s="390"/>
      <c r="D54" s="390"/>
      <c r="E54" s="390"/>
      <c r="F54" s="390"/>
      <c r="G54" s="390"/>
    </row>
    <row r="55" spans="1:7" s="251" customFormat="1" ht="18" customHeight="1" x14ac:dyDescent="0.25">
      <c r="A55" s="405"/>
      <c r="B55" s="389" t="s">
        <v>510</v>
      </c>
      <c r="C55" s="390"/>
      <c r="D55" s="390"/>
      <c r="E55" s="390"/>
      <c r="F55" s="390"/>
      <c r="G55" s="390"/>
    </row>
    <row r="56" spans="1:7" s="251" customFormat="1" ht="15.75" x14ac:dyDescent="0.25">
      <c r="A56" s="405"/>
      <c r="B56" s="389" t="s">
        <v>511</v>
      </c>
      <c r="C56" s="390"/>
      <c r="D56" s="390"/>
      <c r="E56" s="390"/>
      <c r="F56" s="390"/>
      <c r="G56" s="390"/>
    </row>
    <row r="57" spans="1:7" s="251" customFormat="1" ht="18" customHeight="1" x14ac:dyDescent="0.25">
      <c r="A57" s="405"/>
      <c r="B57" s="389" t="s">
        <v>512</v>
      </c>
      <c r="C57" s="390"/>
      <c r="D57" s="390"/>
      <c r="E57" s="390"/>
      <c r="F57" s="390"/>
      <c r="G57" s="390"/>
    </row>
    <row r="58" spans="1:7" s="251" customFormat="1" ht="31.5" x14ac:dyDescent="0.25">
      <c r="A58" s="408"/>
      <c r="B58" s="389" t="s">
        <v>513</v>
      </c>
      <c r="C58" s="395"/>
      <c r="D58" s="395"/>
      <c r="E58" s="395"/>
      <c r="F58" s="395"/>
      <c r="G58" s="395"/>
    </row>
    <row r="59" spans="1:7" s="251" customFormat="1" ht="15.75" x14ac:dyDescent="0.25">
      <c r="A59" s="408"/>
      <c r="B59" s="389" t="s">
        <v>514</v>
      </c>
      <c r="C59" s="395"/>
      <c r="D59" s="395"/>
      <c r="E59" s="395"/>
      <c r="F59" s="395"/>
      <c r="G59" s="395"/>
    </row>
    <row r="60" spans="1:7" s="251" customFormat="1" ht="15.75" x14ac:dyDescent="0.25">
      <c r="A60" s="408"/>
      <c r="B60" s="389" t="s">
        <v>515</v>
      </c>
      <c r="C60" s="395"/>
      <c r="D60" s="395"/>
      <c r="E60" s="395"/>
      <c r="F60" s="395"/>
      <c r="G60" s="395"/>
    </row>
    <row r="61" spans="1:7" s="251" customFormat="1" ht="15.75" x14ac:dyDescent="0.25">
      <c r="A61" s="405"/>
      <c r="B61" s="389" t="s">
        <v>61</v>
      </c>
      <c r="C61" s="390"/>
      <c r="D61" s="390"/>
      <c r="E61" s="390"/>
      <c r="F61" s="390"/>
      <c r="G61" s="390"/>
    </row>
    <row r="62" spans="1:7" s="251" customFormat="1" ht="15.75" x14ac:dyDescent="0.25">
      <c r="A62" s="406"/>
      <c r="B62" s="391" t="s">
        <v>62</v>
      </c>
      <c r="C62" s="392"/>
      <c r="D62" s="392"/>
      <c r="E62" s="392"/>
      <c r="F62" s="392"/>
      <c r="G62" s="392"/>
    </row>
    <row r="63" spans="1:7" s="251" customFormat="1" ht="15.75" x14ac:dyDescent="0.25">
      <c r="A63" s="393" t="s">
        <v>516</v>
      </c>
      <c r="B63" s="384" t="s">
        <v>293</v>
      </c>
      <c r="C63" s="383" t="s">
        <v>165</v>
      </c>
      <c r="D63" s="396"/>
      <c r="E63" s="383">
        <v>1</v>
      </c>
      <c r="F63" s="397">
        <v>26595413</v>
      </c>
      <c r="G63" s="397">
        <f>+F63*E63</f>
        <v>26595413</v>
      </c>
    </row>
    <row r="64" spans="1:7" s="251" customFormat="1" ht="15.75" x14ac:dyDescent="0.25">
      <c r="A64" s="407"/>
      <c r="B64" s="387" t="s">
        <v>517</v>
      </c>
      <c r="C64" s="388"/>
      <c r="D64" s="388"/>
      <c r="E64" s="388"/>
      <c r="F64" s="388"/>
      <c r="G64" s="388" t="s">
        <v>518</v>
      </c>
    </row>
    <row r="65" spans="1:7" s="251" customFormat="1" ht="15.75" x14ac:dyDescent="0.25">
      <c r="A65" s="405"/>
      <c r="B65" s="389" t="s">
        <v>155</v>
      </c>
      <c r="C65" s="390"/>
      <c r="D65" s="390"/>
      <c r="E65" s="390"/>
      <c r="F65" s="390"/>
      <c r="G65" s="390"/>
    </row>
    <row r="66" spans="1:7" s="251" customFormat="1" ht="15.75" x14ac:dyDescent="0.25">
      <c r="A66" s="405"/>
      <c r="B66" s="389" t="s">
        <v>519</v>
      </c>
      <c r="C66" s="390"/>
      <c r="D66" s="390"/>
      <c r="E66" s="390"/>
      <c r="F66" s="390"/>
      <c r="G66" s="390"/>
    </row>
    <row r="67" spans="1:7" s="251" customFormat="1" ht="15.75" x14ac:dyDescent="0.25">
      <c r="A67" s="405"/>
      <c r="B67" s="389" t="s">
        <v>157</v>
      </c>
      <c r="C67" s="390"/>
      <c r="D67" s="390"/>
      <c r="E67" s="390"/>
      <c r="F67" s="390"/>
      <c r="G67" s="390"/>
    </row>
    <row r="68" spans="1:7" s="251" customFormat="1" ht="15.75" x14ac:dyDescent="0.25">
      <c r="A68" s="405"/>
      <c r="B68" s="389" t="s">
        <v>520</v>
      </c>
      <c r="C68" s="390"/>
      <c r="D68" s="390"/>
      <c r="E68" s="390"/>
      <c r="F68" s="390"/>
      <c r="G68" s="390"/>
    </row>
    <row r="69" spans="1:7" s="251" customFormat="1" ht="15.75" x14ac:dyDescent="0.25">
      <c r="A69" s="405"/>
      <c r="B69" s="389" t="s">
        <v>521</v>
      </c>
      <c r="C69" s="390"/>
      <c r="D69" s="390"/>
      <c r="E69" s="390"/>
      <c r="F69" s="390"/>
      <c r="G69" s="390"/>
    </row>
    <row r="70" spans="1:7" s="251" customFormat="1" ht="15.75" x14ac:dyDescent="0.25">
      <c r="A70" s="405"/>
      <c r="B70" s="389" t="s">
        <v>160</v>
      </c>
      <c r="C70" s="390"/>
      <c r="D70" s="390"/>
      <c r="E70" s="390"/>
      <c r="F70" s="390"/>
      <c r="G70" s="390"/>
    </row>
    <row r="71" spans="1:7" s="251" customFormat="1" ht="15.75" x14ac:dyDescent="0.25">
      <c r="A71" s="405"/>
      <c r="B71" s="389" t="s">
        <v>161</v>
      </c>
      <c r="C71" s="390"/>
      <c r="D71" s="390"/>
      <c r="E71" s="390"/>
      <c r="F71" s="390"/>
      <c r="G71" s="390"/>
    </row>
    <row r="72" spans="1:7" s="251" customFormat="1" ht="15.75" x14ac:dyDescent="0.25">
      <c r="A72" s="405"/>
      <c r="B72" s="389" t="s">
        <v>162</v>
      </c>
      <c r="C72" s="390"/>
      <c r="D72" s="390"/>
      <c r="E72" s="390"/>
      <c r="F72" s="390"/>
      <c r="G72" s="390"/>
    </row>
    <row r="73" spans="1:7" s="251" customFormat="1" ht="15.75" x14ac:dyDescent="0.25">
      <c r="A73" s="405"/>
      <c r="B73" s="389" t="s">
        <v>522</v>
      </c>
      <c r="C73" s="390"/>
      <c r="D73" s="390"/>
      <c r="E73" s="390"/>
      <c r="F73" s="390"/>
      <c r="G73" s="390"/>
    </row>
    <row r="74" spans="1:7" s="251" customFormat="1" ht="15.75" x14ac:dyDescent="0.25">
      <c r="A74" s="406"/>
      <c r="B74" s="391" t="s">
        <v>523</v>
      </c>
      <c r="C74" s="392"/>
      <c r="D74" s="392"/>
      <c r="E74" s="392"/>
      <c r="F74" s="392"/>
      <c r="G74" s="392"/>
    </row>
    <row r="75" spans="1:7" s="251" customFormat="1" ht="15.75" x14ac:dyDescent="0.25">
      <c r="A75" s="383">
        <v>4</v>
      </c>
      <c r="B75" s="384" t="s">
        <v>66</v>
      </c>
      <c r="C75" s="383" t="s">
        <v>165</v>
      </c>
      <c r="D75" s="383" t="s">
        <v>37</v>
      </c>
      <c r="E75" s="383">
        <v>1</v>
      </c>
      <c r="F75" s="397">
        <v>167475000</v>
      </c>
      <c r="G75" s="397">
        <f>+F75*E75</f>
        <v>167475000</v>
      </c>
    </row>
    <row r="76" spans="1:7" s="251" customFormat="1" ht="15.75" x14ac:dyDescent="0.25">
      <c r="A76" s="409"/>
      <c r="B76" s="387" t="s">
        <v>187</v>
      </c>
      <c r="C76" s="388"/>
      <c r="D76" s="388"/>
      <c r="E76" s="388"/>
      <c r="F76" s="388"/>
      <c r="G76" s="388"/>
    </row>
    <row r="77" spans="1:7" s="251" customFormat="1" ht="15.75" x14ac:dyDescent="0.25">
      <c r="A77" s="410"/>
      <c r="B77" s="389" t="s">
        <v>188</v>
      </c>
      <c r="C77" s="390"/>
      <c r="D77" s="390"/>
      <c r="E77" s="390"/>
      <c r="F77" s="390"/>
      <c r="G77" s="390"/>
    </row>
    <row r="78" spans="1:7" s="251" customFormat="1" ht="15.75" x14ac:dyDescent="0.25">
      <c r="A78" s="405"/>
      <c r="B78" s="389" t="s">
        <v>67</v>
      </c>
      <c r="C78" s="390"/>
      <c r="D78" s="390"/>
      <c r="E78" s="390"/>
      <c r="F78" s="390"/>
      <c r="G78" s="390"/>
    </row>
    <row r="79" spans="1:7" s="251" customFormat="1" ht="15.75" x14ac:dyDescent="0.25">
      <c r="A79" s="405"/>
      <c r="B79" s="389" t="s">
        <v>68</v>
      </c>
      <c r="C79" s="390"/>
      <c r="D79" s="390"/>
      <c r="E79" s="390"/>
      <c r="F79" s="390"/>
      <c r="G79" s="390"/>
    </row>
    <row r="80" spans="1:7" s="251" customFormat="1" ht="15.75" x14ac:dyDescent="0.25">
      <c r="A80" s="405"/>
      <c r="B80" s="389" t="s">
        <v>69</v>
      </c>
      <c r="C80" s="390"/>
      <c r="D80" s="390"/>
      <c r="E80" s="390"/>
      <c r="F80" s="390"/>
      <c r="G80" s="390"/>
    </row>
    <row r="81" spans="1:7" s="251" customFormat="1" ht="31.5" x14ac:dyDescent="0.25">
      <c r="A81" s="405"/>
      <c r="B81" s="389" t="s">
        <v>524</v>
      </c>
      <c r="C81" s="390"/>
      <c r="D81" s="390"/>
      <c r="E81" s="390"/>
      <c r="F81" s="390"/>
      <c r="G81" s="390"/>
    </row>
    <row r="82" spans="1:7" s="251" customFormat="1" ht="15.75" x14ac:dyDescent="0.25">
      <c r="A82" s="405"/>
      <c r="B82" s="389" t="s">
        <v>70</v>
      </c>
      <c r="C82" s="390"/>
      <c r="D82" s="390"/>
      <c r="E82" s="390"/>
      <c r="F82" s="390"/>
      <c r="G82" s="390"/>
    </row>
    <row r="83" spans="1:7" s="251" customFormat="1" ht="15.75" x14ac:dyDescent="0.25">
      <c r="A83" s="405"/>
      <c r="B83" s="389" t="s">
        <v>71</v>
      </c>
      <c r="C83" s="390"/>
      <c r="D83" s="390"/>
      <c r="E83" s="390"/>
      <c r="F83" s="390"/>
      <c r="G83" s="390"/>
    </row>
    <row r="84" spans="1:7" s="251" customFormat="1" ht="15.75" x14ac:dyDescent="0.25">
      <c r="A84" s="405"/>
      <c r="B84" s="389" t="s">
        <v>72</v>
      </c>
      <c r="C84" s="390"/>
      <c r="D84" s="390"/>
      <c r="E84" s="390"/>
      <c r="F84" s="390"/>
      <c r="G84" s="390"/>
    </row>
    <row r="85" spans="1:7" s="251" customFormat="1" ht="15.75" x14ac:dyDescent="0.25">
      <c r="A85" s="405"/>
      <c r="B85" s="389" t="s">
        <v>73</v>
      </c>
      <c r="C85" s="390"/>
      <c r="D85" s="390"/>
      <c r="E85" s="390"/>
      <c r="F85" s="390"/>
      <c r="G85" s="390"/>
    </row>
    <row r="86" spans="1:7" s="251" customFormat="1" ht="15.75" x14ac:dyDescent="0.25">
      <c r="A86" s="405"/>
      <c r="B86" s="389" t="s">
        <v>74</v>
      </c>
      <c r="C86" s="390"/>
      <c r="D86" s="390"/>
      <c r="E86" s="390"/>
      <c r="F86" s="390"/>
      <c r="G86" s="390"/>
    </row>
    <row r="87" spans="1:7" s="251" customFormat="1" ht="15.75" x14ac:dyDescent="0.25">
      <c r="A87" s="405"/>
      <c r="B87" s="389" t="s">
        <v>75</v>
      </c>
      <c r="C87" s="390"/>
      <c r="D87" s="390"/>
      <c r="E87" s="390"/>
      <c r="F87" s="390"/>
      <c r="G87" s="390"/>
    </row>
    <row r="88" spans="1:7" s="251" customFormat="1" ht="15.75" x14ac:dyDescent="0.25">
      <c r="A88" s="405"/>
      <c r="B88" s="389" t="s">
        <v>76</v>
      </c>
      <c r="C88" s="390"/>
      <c r="D88" s="390"/>
      <c r="E88" s="390"/>
      <c r="F88" s="390"/>
      <c r="G88" s="390"/>
    </row>
    <row r="89" spans="1:7" s="251" customFormat="1" ht="15.75" x14ac:dyDescent="0.25">
      <c r="A89" s="405"/>
      <c r="B89" s="389" t="s">
        <v>77</v>
      </c>
      <c r="C89" s="390"/>
      <c r="D89" s="390"/>
      <c r="E89" s="390"/>
      <c r="F89" s="390"/>
      <c r="G89" s="390"/>
    </row>
    <row r="90" spans="1:7" s="251" customFormat="1" ht="15.75" x14ac:dyDescent="0.25">
      <c r="A90" s="405"/>
      <c r="B90" s="389" t="s">
        <v>78</v>
      </c>
      <c r="C90" s="390"/>
      <c r="D90" s="390"/>
      <c r="E90" s="390"/>
      <c r="F90" s="390"/>
      <c r="G90" s="390"/>
    </row>
    <row r="91" spans="1:7" s="251" customFormat="1" ht="15.75" x14ac:dyDescent="0.25">
      <c r="A91" s="405"/>
      <c r="B91" s="389" t="s">
        <v>79</v>
      </c>
      <c r="C91" s="390"/>
      <c r="D91" s="390"/>
      <c r="E91" s="390"/>
      <c r="F91" s="390"/>
      <c r="G91" s="390"/>
    </row>
    <row r="92" spans="1:7" s="251" customFormat="1" ht="15.75" x14ac:dyDescent="0.25">
      <c r="A92" s="405"/>
      <c r="B92" s="389" t="s">
        <v>80</v>
      </c>
      <c r="C92" s="390"/>
      <c r="D92" s="390"/>
      <c r="E92" s="390"/>
      <c r="F92" s="390"/>
      <c r="G92" s="390"/>
    </row>
    <row r="93" spans="1:7" s="251" customFormat="1" ht="15.75" x14ac:dyDescent="0.25">
      <c r="A93" s="405"/>
      <c r="B93" s="389" t="s">
        <v>81</v>
      </c>
      <c r="C93" s="390"/>
      <c r="D93" s="390"/>
      <c r="E93" s="390"/>
      <c r="F93" s="390"/>
      <c r="G93" s="390"/>
    </row>
    <row r="94" spans="1:7" s="251" customFormat="1" ht="15.75" x14ac:dyDescent="0.25">
      <c r="A94" s="405"/>
      <c r="B94" s="389" t="s">
        <v>82</v>
      </c>
      <c r="C94" s="390"/>
      <c r="D94" s="390"/>
      <c r="E94" s="390"/>
      <c r="F94" s="390"/>
      <c r="G94" s="390"/>
    </row>
    <row r="95" spans="1:7" s="251" customFormat="1" ht="15.75" x14ac:dyDescent="0.25">
      <c r="A95" s="405"/>
      <c r="B95" s="389" t="s">
        <v>83</v>
      </c>
      <c r="C95" s="390"/>
      <c r="D95" s="390"/>
      <c r="E95" s="390"/>
      <c r="F95" s="390"/>
      <c r="G95" s="390"/>
    </row>
    <row r="96" spans="1:7" s="251" customFormat="1" ht="15.75" x14ac:dyDescent="0.25">
      <c r="A96" s="405"/>
      <c r="B96" s="389" t="s">
        <v>525</v>
      </c>
      <c r="C96" s="390"/>
      <c r="D96" s="390"/>
      <c r="E96" s="390"/>
      <c r="F96" s="390"/>
      <c r="G96" s="390"/>
    </row>
    <row r="97" spans="1:7" s="251" customFormat="1" ht="15.75" x14ac:dyDescent="0.25">
      <c r="A97" s="405"/>
      <c r="B97" s="389" t="s">
        <v>84</v>
      </c>
      <c r="C97" s="390"/>
      <c r="D97" s="390"/>
      <c r="E97" s="390"/>
      <c r="F97" s="390"/>
      <c r="G97" s="390"/>
    </row>
    <row r="98" spans="1:7" s="251" customFormat="1" ht="15.75" x14ac:dyDescent="0.25">
      <c r="A98" s="405"/>
      <c r="B98" s="389" t="s">
        <v>85</v>
      </c>
      <c r="C98" s="390"/>
      <c r="D98" s="390"/>
      <c r="E98" s="390"/>
      <c r="F98" s="390"/>
      <c r="G98" s="390"/>
    </row>
    <row r="99" spans="1:7" s="251" customFormat="1" ht="15.75" x14ac:dyDescent="0.25">
      <c r="A99" s="408"/>
      <c r="B99" s="389" t="s">
        <v>526</v>
      </c>
      <c r="C99" s="395"/>
      <c r="D99" s="395"/>
      <c r="E99" s="395"/>
      <c r="F99" s="395"/>
      <c r="G99" s="395"/>
    </row>
    <row r="100" spans="1:7" s="251" customFormat="1" ht="15.75" x14ac:dyDescent="0.25">
      <c r="A100" s="408"/>
      <c r="B100" s="389" t="s">
        <v>527</v>
      </c>
      <c r="C100" s="395"/>
      <c r="D100" s="395"/>
      <c r="E100" s="395"/>
      <c r="F100" s="395"/>
      <c r="G100" s="395"/>
    </row>
    <row r="101" spans="1:7" s="251" customFormat="1" ht="15.75" x14ac:dyDescent="0.25">
      <c r="A101" s="408"/>
      <c r="B101" s="389" t="s">
        <v>528</v>
      </c>
      <c r="C101" s="395"/>
      <c r="D101" s="395"/>
      <c r="E101" s="395"/>
      <c r="F101" s="395"/>
      <c r="G101" s="395"/>
    </row>
    <row r="102" spans="1:7" s="251" customFormat="1" ht="15.75" x14ac:dyDescent="0.25">
      <c r="A102" s="408"/>
      <c r="B102" s="389" t="s">
        <v>529</v>
      </c>
      <c r="C102" s="395"/>
      <c r="D102" s="395"/>
      <c r="E102" s="395"/>
      <c r="F102" s="395"/>
      <c r="G102" s="395"/>
    </row>
    <row r="103" spans="1:7" s="251" customFormat="1" ht="15.75" x14ac:dyDescent="0.25">
      <c r="A103" s="408"/>
      <c r="B103" s="389" t="s">
        <v>530</v>
      </c>
      <c r="C103" s="395"/>
      <c r="D103" s="395"/>
      <c r="E103" s="395"/>
      <c r="F103" s="395"/>
      <c r="G103" s="395"/>
    </row>
    <row r="104" spans="1:7" s="251" customFormat="1" ht="15.75" x14ac:dyDescent="0.25">
      <c r="A104" s="408"/>
      <c r="B104" s="389" t="s">
        <v>531</v>
      </c>
      <c r="C104" s="395"/>
      <c r="D104" s="395"/>
      <c r="E104" s="395"/>
      <c r="F104" s="395"/>
      <c r="G104" s="395"/>
    </row>
    <row r="105" spans="1:7" s="251" customFormat="1" ht="15.75" x14ac:dyDescent="0.25">
      <c r="A105" s="405"/>
      <c r="B105" s="389" t="s">
        <v>87</v>
      </c>
      <c r="C105" s="390"/>
      <c r="D105" s="390"/>
      <c r="E105" s="390"/>
      <c r="F105" s="390"/>
      <c r="G105" s="390"/>
    </row>
    <row r="106" spans="1:7" s="251" customFormat="1" ht="15.75" x14ac:dyDescent="0.25">
      <c r="A106" s="405"/>
      <c r="B106" s="389" t="s">
        <v>88</v>
      </c>
      <c r="C106" s="390"/>
      <c r="D106" s="390"/>
      <c r="E106" s="390"/>
      <c r="F106" s="390"/>
      <c r="G106" s="390"/>
    </row>
    <row r="107" spans="1:7" s="251" customFormat="1" ht="15.75" x14ac:dyDescent="0.25">
      <c r="A107" s="405"/>
      <c r="B107" s="389" t="s">
        <v>89</v>
      </c>
      <c r="C107" s="390"/>
      <c r="D107" s="390"/>
      <c r="E107" s="390"/>
      <c r="F107" s="390"/>
      <c r="G107" s="390"/>
    </row>
    <row r="108" spans="1:7" s="251" customFormat="1" ht="15.75" x14ac:dyDescent="0.25">
      <c r="A108" s="405"/>
      <c r="B108" s="389" t="s">
        <v>90</v>
      </c>
      <c r="C108" s="390"/>
      <c r="D108" s="390"/>
      <c r="E108" s="390"/>
      <c r="F108" s="390"/>
      <c r="G108" s="390"/>
    </row>
    <row r="109" spans="1:7" s="251" customFormat="1" ht="15.75" x14ac:dyDescent="0.25">
      <c r="A109" s="405"/>
      <c r="B109" s="389" t="s">
        <v>91</v>
      </c>
      <c r="C109" s="390"/>
      <c r="D109" s="390"/>
      <c r="E109" s="390"/>
      <c r="F109" s="390"/>
      <c r="G109" s="390"/>
    </row>
    <row r="110" spans="1:7" s="251" customFormat="1" ht="15.75" x14ac:dyDescent="0.25">
      <c r="A110" s="405"/>
      <c r="B110" s="389" t="s">
        <v>92</v>
      </c>
      <c r="C110" s="390"/>
      <c r="D110" s="390"/>
      <c r="E110" s="390"/>
      <c r="F110" s="390"/>
      <c r="G110" s="390"/>
    </row>
    <row r="111" spans="1:7" s="251" customFormat="1" ht="15.75" x14ac:dyDescent="0.25">
      <c r="A111" s="405"/>
      <c r="B111" s="389" t="s">
        <v>93</v>
      </c>
      <c r="C111" s="390"/>
      <c r="D111" s="390"/>
      <c r="E111" s="390"/>
      <c r="F111" s="390"/>
      <c r="G111" s="390"/>
    </row>
    <row r="112" spans="1:7" s="251" customFormat="1" ht="15.75" x14ac:dyDescent="0.25">
      <c r="A112" s="405"/>
      <c r="B112" s="389" t="s">
        <v>94</v>
      </c>
      <c r="C112" s="390"/>
      <c r="D112" s="390"/>
      <c r="E112" s="390"/>
      <c r="F112" s="390"/>
      <c r="G112" s="390"/>
    </row>
    <row r="113" spans="1:16" s="251" customFormat="1" ht="15.75" x14ac:dyDescent="0.25">
      <c r="A113" s="405"/>
      <c r="B113" s="389" t="s">
        <v>95</v>
      </c>
      <c r="C113" s="390"/>
      <c r="D113" s="390"/>
      <c r="E113" s="390"/>
      <c r="F113" s="390"/>
      <c r="G113" s="390"/>
    </row>
    <row r="114" spans="1:16" s="251" customFormat="1" ht="15.75" x14ac:dyDescent="0.25">
      <c r="A114" s="405"/>
      <c r="B114" s="389" t="s">
        <v>96</v>
      </c>
      <c r="C114" s="390"/>
      <c r="D114" s="390"/>
      <c r="E114" s="390"/>
      <c r="F114" s="390"/>
      <c r="G114" s="390"/>
    </row>
    <row r="115" spans="1:16" s="251" customFormat="1" ht="15.75" x14ac:dyDescent="0.25">
      <c r="A115" s="405"/>
      <c r="B115" s="389" t="s">
        <v>97</v>
      </c>
      <c r="C115" s="390"/>
      <c r="D115" s="390"/>
      <c r="E115" s="390"/>
      <c r="F115" s="390"/>
      <c r="G115" s="390"/>
    </row>
    <row r="116" spans="1:16" s="251" customFormat="1" ht="15.75" x14ac:dyDescent="0.25">
      <c r="A116" s="405"/>
      <c r="B116" s="389" t="s">
        <v>98</v>
      </c>
      <c r="C116" s="390"/>
      <c r="D116" s="390"/>
      <c r="E116" s="390"/>
      <c r="F116" s="390"/>
      <c r="G116" s="390"/>
    </row>
    <row r="117" spans="1:16" s="251" customFormat="1" ht="15.75" x14ac:dyDescent="0.25">
      <c r="A117" s="405"/>
      <c r="B117" s="389" t="s">
        <v>99</v>
      </c>
      <c r="C117" s="390"/>
      <c r="D117" s="390"/>
      <c r="E117" s="390"/>
      <c r="F117" s="390"/>
      <c r="G117" s="390"/>
    </row>
    <row r="118" spans="1:16" s="251" customFormat="1" ht="15.75" x14ac:dyDescent="0.25">
      <c r="A118" s="405"/>
      <c r="B118" s="389" t="s">
        <v>100</v>
      </c>
      <c r="C118" s="390"/>
      <c r="D118" s="390"/>
      <c r="E118" s="390"/>
      <c r="F118" s="390"/>
      <c r="G118" s="390"/>
    </row>
    <row r="119" spans="1:16" s="251" customFormat="1" ht="19.5" customHeight="1" x14ac:dyDescent="0.25">
      <c r="A119" s="405"/>
      <c r="B119" s="389" t="s">
        <v>101</v>
      </c>
      <c r="C119" s="390"/>
      <c r="D119" s="390"/>
      <c r="E119" s="390"/>
      <c r="F119" s="390"/>
      <c r="G119" s="390"/>
    </row>
    <row r="120" spans="1:16" s="251" customFormat="1" ht="19.5" customHeight="1" x14ac:dyDescent="0.25">
      <c r="A120" s="405"/>
      <c r="B120" s="389" t="s">
        <v>102</v>
      </c>
      <c r="C120" s="390"/>
      <c r="D120" s="390"/>
      <c r="E120" s="390"/>
      <c r="F120" s="390"/>
      <c r="G120" s="390"/>
    </row>
    <row r="121" spans="1:16" s="251" customFormat="1" ht="19.5" customHeight="1" x14ac:dyDescent="0.25">
      <c r="A121" s="406"/>
      <c r="B121" s="391" t="s">
        <v>103</v>
      </c>
      <c r="C121" s="392"/>
      <c r="D121" s="392"/>
      <c r="E121" s="392"/>
      <c r="F121" s="392"/>
      <c r="G121" s="392"/>
    </row>
    <row r="122" spans="1:16" x14ac:dyDescent="0.3">
      <c r="A122" s="411"/>
      <c r="B122" s="232" t="s">
        <v>458</v>
      </c>
      <c r="C122" s="231"/>
      <c r="D122" s="105"/>
      <c r="E122" s="105"/>
      <c r="F122" s="101"/>
      <c r="G122" s="275">
        <f>G75+G63+G35+G6</f>
        <v>838450590</v>
      </c>
    </row>
    <row r="123" spans="1:16" x14ac:dyDescent="0.3">
      <c r="A123" s="411"/>
      <c r="B123" s="233" t="s">
        <v>459</v>
      </c>
      <c r="C123" s="231"/>
      <c r="D123" s="105"/>
      <c r="E123" s="105"/>
      <c r="F123" s="101"/>
      <c r="G123" s="275"/>
    </row>
    <row r="124" spans="1:16" ht="31.5" x14ac:dyDescent="0.3">
      <c r="A124" s="34">
        <v>1</v>
      </c>
      <c r="B124" s="103" t="s">
        <v>304</v>
      </c>
      <c r="C124" s="34"/>
      <c r="D124" s="34" t="s">
        <v>37</v>
      </c>
      <c r="E124" s="34">
        <v>1</v>
      </c>
      <c r="F124" s="185">
        <v>1250000000</v>
      </c>
      <c r="G124" s="185">
        <f>F124*E124</f>
        <v>1250000000</v>
      </c>
    </row>
    <row r="125" spans="1:16" x14ac:dyDescent="0.3">
      <c r="A125" s="177">
        <v>2</v>
      </c>
      <c r="B125" s="121" t="s">
        <v>305</v>
      </c>
      <c r="C125" s="102"/>
      <c r="D125" s="102" t="s">
        <v>65</v>
      </c>
      <c r="E125" s="102">
        <v>1</v>
      </c>
      <c r="F125" s="186">
        <v>215000000</v>
      </c>
      <c r="G125" s="276">
        <f>F125*E125</f>
        <v>215000000</v>
      </c>
    </row>
    <row r="126" spans="1:16" s="60" customFormat="1" ht="29.25" customHeight="1" x14ac:dyDescent="0.3">
      <c r="A126" s="177">
        <v>3</v>
      </c>
      <c r="B126" s="121" t="s">
        <v>306</v>
      </c>
      <c r="C126" s="102"/>
      <c r="D126" s="102" t="s">
        <v>65</v>
      </c>
      <c r="E126" s="102">
        <v>1</v>
      </c>
      <c r="F126" s="187">
        <v>950000000</v>
      </c>
      <c r="G126" s="277">
        <f>F126*E126</f>
        <v>950000000</v>
      </c>
      <c r="H126" s="24"/>
      <c r="I126" s="24"/>
      <c r="J126" s="24"/>
      <c r="K126" s="24"/>
      <c r="L126" s="24"/>
      <c r="M126" s="24"/>
      <c r="N126" s="24"/>
      <c r="O126" s="24"/>
      <c r="P126" s="24"/>
    </row>
    <row r="127" spans="1:16" x14ac:dyDescent="0.3">
      <c r="A127" s="102">
        <v>4</v>
      </c>
      <c r="B127" s="116" t="s">
        <v>307</v>
      </c>
      <c r="C127" s="102"/>
      <c r="D127" s="102" t="s">
        <v>65</v>
      </c>
      <c r="E127" s="102">
        <v>1</v>
      </c>
      <c r="F127" s="187">
        <v>225000000</v>
      </c>
      <c r="G127" s="277">
        <f>F127*E127</f>
        <v>225000000</v>
      </c>
    </row>
    <row r="128" spans="1:16" ht="31.5" x14ac:dyDescent="0.3">
      <c r="A128" s="412">
        <v>5</v>
      </c>
      <c r="B128" s="99" t="s">
        <v>308</v>
      </c>
      <c r="C128" s="231"/>
      <c r="D128" s="105" t="s">
        <v>65</v>
      </c>
      <c r="E128" s="105">
        <v>1</v>
      </c>
      <c r="F128" s="187">
        <v>1400000000</v>
      </c>
      <c r="G128" s="278">
        <f>+E128*F128</f>
        <v>1400000000</v>
      </c>
    </row>
    <row r="129" spans="1:15" x14ac:dyDescent="0.3">
      <c r="A129" s="412">
        <f>+A128+1</f>
        <v>6</v>
      </c>
      <c r="B129" s="99" t="s">
        <v>309</v>
      </c>
      <c r="C129" s="231"/>
      <c r="D129" s="105" t="s">
        <v>65</v>
      </c>
      <c r="E129" s="105">
        <v>1</v>
      </c>
      <c r="F129" s="187">
        <v>158000000</v>
      </c>
      <c r="G129" s="279">
        <f>+E129*F129</f>
        <v>158000000</v>
      </c>
    </row>
    <row r="130" spans="1:15" ht="30" customHeight="1" x14ac:dyDescent="0.3">
      <c r="A130" s="412">
        <f t="shared" ref="A130:A133" si="0">+A129+1</f>
        <v>7</v>
      </c>
      <c r="B130" s="99" t="s">
        <v>310</v>
      </c>
      <c r="C130" s="231"/>
      <c r="D130" s="105" t="s">
        <v>65</v>
      </c>
      <c r="E130" s="105">
        <v>1</v>
      </c>
      <c r="F130" s="187">
        <v>870000000</v>
      </c>
      <c r="G130" s="279">
        <f t="shared" ref="G130:G133" si="1">+E130*F130</f>
        <v>870000000</v>
      </c>
    </row>
    <row r="131" spans="1:15" x14ac:dyDescent="0.3">
      <c r="A131" s="412">
        <f t="shared" si="0"/>
        <v>8</v>
      </c>
      <c r="B131" s="99" t="s">
        <v>311</v>
      </c>
      <c r="C131" s="231"/>
      <c r="D131" s="105" t="s">
        <v>65</v>
      </c>
      <c r="E131" s="105">
        <v>4</v>
      </c>
      <c r="F131" s="187">
        <v>350000000</v>
      </c>
      <c r="G131" s="279">
        <f t="shared" si="1"/>
        <v>1400000000</v>
      </c>
    </row>
    <row r="132" spans="1:15" ht="38.25" customHeight="1" x14ac:dyDescent="0.3">
      <c r="A132" s="412">
        <f t="shared" si="0"/>
        <v>9</v>
      </c>
      <c r="B132" s="99" t="s">
        <v>312</v>
      </c>
      <c r="C132" s="231"/>
      <c r="D132" s="105" t="s">
        <v>65</v>
      </c>
      <c r="E132" s="105">
        <v>1</v>
      </c>
      <c r="F132" s="187">
        <v>1800000000</v>
      </c>
      <c r="G132" s="279">
        <f t="shared" si="1"/>
        <v>1800000000</v>
      </c>
    </row>
    <row r="133" spans="1:15" x14ac:dyDescent="0.3">
      <c r="A133" s="412">
        <f t="shared" si="0"/>
        <v>10</v>
      </c>
      <c r="B133" s="99" t="s">
        <v>313</v>
      </c>
      <c r="C133" s="231"/>
      <c r="D133" s="105" t="s">
        <v>65</v>
      </c>
      <c r="E133" s="105">
        <v>1</v>
      </c>
      <c r="F133" s="187">
        <v>1300000000</v>
      </c>
      <c r="G133" s="279">
        <f t="shared" si="1"/>
        <v>1300000000</v>
      </c>
    </row>
    <row r="134" spans="1:15" x14ac:dyDescent="0.3">
      <c r="A134" s="412"/>
      <c r="B134" s="232" t="s">
        <v>460</v>
      </c>
      <c r="C134" s="231"/>
      <c r="D134" s="105"/>
      <c r="E134" s="105"/>
      <c r="F134" s="187"/>
      <c r="G134" s="275">
        <f>+SUM(G124:G133)</f>
        <v>9568000000</v>
      </c>
    </row>
    <row r="135" spans="1:15" x14ac:dyDescent="0.3">
      <c r="A135" s="412"/>
      <c r="B135" s="233" t="s">
        <v>461</v>
      </c>
      <c r="C135" s="231"/>
      <c r="D135" s="105"/>
      <c r="E135" s="105"/>
      <c r="F135" s="187"/>
      <c r="G135" s="279"/>
    </row>
    <row r="136" spans="1:15" ht="24" customHeight="1" x14ac:dyDescent="0.3">
      <c r="A136" s="34">
        <v>1</v>
      </c>
      <c r="B136" s="103" t="s">
        <v>430</v>
      </c>
      <c r="C136" s="34"/>
      <c r="D136" s="34" t="s">
        <v>37</v>
      </c>
      <c r="E136" s="34">
        <v>4</v>
      </c>
      <c r="F136" s="185">
        <v>250000000</v>
      </c>
      <c r="G136" s="185">
        <f>F136*E136</f>
        <v>1000000000</v>
      </c>
    </row>
    <row r="137" spans="1:15" ht="24" customHeight="1" x14ac:dyDescent="0.3">
      <c r="A137" s="177">
        <v>2</v>
      </c>
      <c r="B137" s="121" t="s">
        <v>431</v>
      </c>
      <c r="C137" s="102"/>
      <c r="D137" s="102" t="s">
        <v>65</v>
      </c>
      <c r="E137" s="102">
        <v>4</v>
      </c>
      <c r="F137" s="186">
        <v>192000000</v>
      </c>
      <c r="G137" s="276">
        <f>F137*E137</f>
        <v>768000000</v>
      </c>
    </row>
    <row r="138" spans="1:15" s="60" customFormat="1" ht="24" customHeight="1" x14ac:dyDescent="0.3">
      <c r="A138" s="177">
        <v>3</v>
      </c>
      <c r="B138" s="121" t="s">
        <v>432</v>
      </c>
      <c r="C138" s="102"/>
      <c r="D138" s="102" t="s">
        <v>65</v>
      </c>
      <c r="E138" s="102">
        <v>4</v>
      </c>
      <c r="F138" s="187">
        <v>210000000</v>
      </c>
      <c r="G138" s="277">
        <f>F138*E138</f>
        <v>840000000</v>
      </c>
      <c r="H138" s="24"/>
      <c r="I138" s="24"/>
      <c r="J138" s="24"/>
      <c r="K138" s="24"/>
      <c r="L138" s="24"/>
      <c r="M138" s="24"/>
      <c r="N138" s="24"/>
      <c r="O138" s="24"/>
    </row>
    <row r="139" spans="1:15" ht="24" customHeight="1" x14ac:dyDescent="0.3">
      <c r="A139" s="102">
        <v>4</v>
      </c>
      <c r="B139" s="116" t="s">
        <v>433</v>
      </c>
      <c r="C139" s="102"/>
      <c r="D139" s="102" t="s">
        <v>65</v>
      </c>
      <c r="E139" s="102">
        <v>2</v>
      </c>
      <c r="F139" s="187">
        <v>176000000</v>
      </c>
      <c r="G139" s="277">
        <f>F139*E139</f>
        <v>352000000</v>
      </c>
    </row>
    <row r="140" spans="1:15" ht="24" customHeight="1" x14ac:dyDescent="0.3">
      <c r="A140" s="412">
        <v>5</v>
      </c>
      <c r="B140" s="135" t="s">
        <v>434</v>
      </c>
      <c r="C140" s="257"/>
      <c r="D140" s="105" t="s">
        <v>65</v>
      </c>
      <c r="E140" s="105">
        <v>2</v>
      </c>
      <c r="F140" s="187">
        <v>1168000000</v>
      </c>
      <c r="G140" s="279">
        <f>+E140*F140</f>
        <v>2336000000</v>
      </c>
    </row>
    <row r="141" spans="1:15" ht="24" customHeight="1" x14ac:dyDescent="0.3">
      <c r="A141" s="412">
        <f>+A140+1</f>
        <v>6</v>
      </c>
      <c r="B141" s="136" t="s">
        <v>435</v>
      </c>
      <c r="C141" s="257"/>
      <c r="D141" s="105" t="s">
        <v>65</v>
      </c>
      <c r="E141" s="105">
        <v>1</v>
      </c>
      <c r="F141" s="187">
        <v>310000000</v>
      </c>
      <c r="G141" s="279">
        <f t="shared" ref="G141:G145" si="2">+E141*F141</f>
        <v>310000000</v>
      </c>
    </row>
    <row r="142" spans="1:15" ht="24" customHeight="1" x14ac:dyDescent="0.3">
      <c r="A142" s="412">
        <f t="shared" ref="A142:A145" si="3">+A141+1</f>
        <v>7</v>
      </c>
      <c r="B142" s="136" t="s">
        <v>436</v>
      </c>
      <c r="C142" s="257"/>
      <c r="D142" s="105" t="s">
        <v>65</v>
      </c>
      <c r="E142" s="105">
        <v>4</v>
      </c>
      <c r="F142" s="187">
        <v>182500000</v>
      </c>
      <c r="G142" s="279">
        <f t="shared" si="2"/>
        <v>730000000</v>
      </c>
    </row>
    <row r="143" spans="1:15" ht="24" customHeight="1" x14ac:dyDescent="0.3">
      <c r="A143" s="412">
        <f t="shared" si="3"/>
        <v>8</v>
      </c>
      <c r="B143" s="135" t="s">
        <v>437</v>
      </c>
      <c r="C143" s="257"/>
      <c r="D143" s="105" t="s">
        <v>65</v>
      </c>
      <c r="E143" s="105">
        <v>4</v>
      </c>
      <c r="F143" s="187">
        <v>245000000</v>
      </c>
      <c r="G143" s="279">
        <f t="shared" si="2"/>
        <v>980000000</v>
      </c>
    </row>
    <row r="144" spans="1:15" ht="24" customHeight="1" x14ac:dyDescent="0.3">
      <c r="A144" s="412">
        <f t="shared" si="3"/>
        <v>9</v>
      </c>
      <c r="B144" s="135" t="s">
        <v>438</v>
      </c>
      <c r="C144" s="257"/>
      <c r="D144" s="105" t="s">
        <v>65</v>
      </c>
      <c r="E144" s="105">
        <v>4</v>
      </c>
      <c r="F144" s="187">
        <v>125000000</v>
      </c>
      <c r="G144" s="279">
        <f t="shared" si="2"/>
        <v>500000000</v>
      </c>
    </row>
    <row r="145" spans="1:7" ht="24" customHeight="1" x14ac:dyDescent="0.3">
      <c r="A145" s="412">
        <f t="shared" si="3"/>
        <v>10</v>
      </c>
      <c r="B145" s="137" t="s">
        <v>313</v>
      </c>
      <c r="C145" s="257"/>
      <c r="D145" s="105" t="s">
        <v>65</v>
      </c>
      <c r="E145" s="105">
        <v>1</v>
      </c>
      <c r="F145" s="187">
        <v>1300000000</v>
      </c>
      <c r="G145" s="279">
        <f t="shared" si="2"/>
        <v>1300000000</v>
      </c>
    </row>
    <row r="146" spans="1:7" ht="24" customHeight="1" x14ac:dyDescent="0.3">
      <c r="A146" s="413"/>
      <c r="B146" s="234" t="s">
        <v>462</v>
      </c>
      <c r="C146" s="176"/>
      <c r="D146" s="34"/>
      <c r="E146" s="34"/>
      <c r="F146" s="187"/>
      <c r="G146" s="280">
        <f>+SUM(G136:G145)</f>
        <v>9116000000</v>
      </c>
    </row>
    <row r="147" spans="1:7" ht="31.5" x14ac:dyDescent="0.3">
      <c r="A147" s="413"/>
      <c r="B147" s="234" t="s">
        <v>473</v>
      </c>
      <c r="C147" s="176"/>
      <c r="D147" s="34"/>
      <c r="E147" s="34"/>
      <c r="F147" s="187"/>
      <c r="G147" s="280">
        <f>+G146+G134+G122</f>
        <v>19522450590</v>
      </c>
    </row>
    <row r="148" spans="1:7" ht="21" customHeight="1" x14ac:dyDescent="0.3">
      <c r="A148" s="76" t="s">
        <v>300</v>
      </c>
      <c r="B148" s="73" t="s">
        <v>318</v>
      </c>
      <c r="C148" s="76"/>
      <c r="D148" s="76"/>
      <c r="E148" s="76"/>
      <c r="F148" s="195"/>
      <c r="G148" s="272"/>
    </row>
    <row r="149" spans="1:7" ht="22.5" customHeight="1" x14ac:dyDescent="0.3">
      <c r="A149" s="76"/>
      <c r="B149" s="76" t="s">
        <v>459</v>
      </c>
      <c r="C149" s="76"/>
      <c r="D149" s="76"/>
      <c r="E149" s="76"/>
      <c r="F149" s="195"/>
      <c r="G149" s="272"/>
    </row>
    <row r="150" spans="1:7" ht="22.5" customHeight="1" x14ac:dyDescent="0.3">
      <c r="A150" s="102">
        <v>1</v>
      </c>
      <c r="B150" s="116" t="s">
        <v>319</v>
      </c>
      <c r="C150" s="102" t="s">
        <v>320</v>
      </c>
      <c r="D150" s="102" t="s">
        <v>321</v>
      </c>
      <c r="E150" s="102">
        <v>1</v>
      </c>
      <c r="F150" s="187">
        <v>30000000000</v>
      </c>
      <c r="G150" s="277">
        <f>F150*E150</f>
        <v>30000000000</v>
      </c>
    </row>
    <row r="151" spans="1:7" ht="23.25" customHeight="1" x14ac:dyDescent="0.3">
      <c r="A151" s="9"/>
      <c r="B151" s="237" t="s">
        <v>460</v>
      </c>
      <c r="C151" s="9"/>
      <c r="D151" s="9"/>
      <c r="E151" s="9"/>
      <c r="F151" s="218"/>
      <c r="G151" s="281">
        <f>G150</f>
        <v>30000000000</v>
      </c>
    </row>
    <row r="152" spans="1:7" ht="24.75" customHeight="1" x14ac:dyDescent="0.3">
      <c r="A152" s="235"/>
      <c r="B152" s="238" t="s">
        <v>461</v>
      </c>
      <c r="C152" s="235"/>
      <c r="D152" s="235"/>
      <c r="E152" s="235"/>
      <c r="F152" s="236"/>
      <c r="G152" s="282"/>
    </row>
    <row r="153" spans="1:7" ht="21" customHeight="1" x14ac:dyDescent="0.3">
      <c r="A153" s="143">
        <v>1</v>
      </c>
      <c r="B153" s="144" t="s">
        <v>439</v>
      </c>
      <c r="C153" s="113" t="s">
        <v>440</v>
      </c>
      <c r="D153" s="113" t="s">
        <v>441</v>
      </c>
      <c r="E153" s="113">
        <v>1</v>
      </c>
      <c r="F153" s="189">
        <v>15000000000</v>
      </c>
      <c r="G153" s="189">
        <f>F153*E153</f>
        <v>15000000000</v>
      </c>
    </row>
    <row r="154" spans="1:7" ht="23.25" customHeight="1" x14ac:dyDescent="0.3">
      <c r="A154" s="175"/>
      <c r="B154" s="66" t="s">
        <v>462</v>
      </c>
      <c r="C154" s="239"/>
      <c r="D154" s="239"/>
      <c r="E154" s="239"/>
      <c r="F154" s="240"/>
      <c r="G154" s="272">
        <f>+G153</f>
        <v>15000000000</v>
      </c>
    </row>
    <row r="155" spans="1:7" ht="22.5" customHeight="1" x14ac:dyDescent="0.3">
      <c r="A155" s="239"/>
      <c r="B155" s="66" t="s">
        <v>472</v>
      </c>
      <c r="C155" s="239"/>
      <c r="D155" s="239"/>
      <c r="E155" s="239"/>
      <c r="F155" s="240"/>
      <c r="G155" s="272">
        <f>+G154+G151</f>
        <v>45000000000</v>
      </c>
    </row>
    <row r="156" spans="1:7" s="32" customFormat="1" x14ac:dyDescent="0.3">
      <c r="A156" s="51" t="s">
        <v>132</v>
      </c>
      <c r="B156" s="73" t="s">
        <v>322</v>
      </c>
      <c r="C156" s="33"/>
      <c r="D156" s="182"/>
      <c r="E156" s="182"/>
      <c r="F156" s="219"/>
      <c r="G156" s="280"/>
    </row>
    <row r="157" spans="1:7" s="32" customFormat="1" x14ac:dyDescent="0.3">
      <c r="A157" s="238"/>
      <c r="B157" s="140" t="s">
        <v>459</v>
      </c>
      <c r="C157" s="246"/>
      <c r="D157" s="182"/>
      <c r="E157" s="182"/>
      <c r="F157" s="219"/>
      <c r="G157" s="280"/>
    </row>
    <row r="158" spans="1:7" s="109" customFormat="1" ht="22.5" customHeight="1" x14ac:dyDescent="0.25">
      <c r="A158" s="106">
        <v>1</v>
      </c>
      <c r="B158" s="107" t="s">
        <v>463</v>
      </c>
      <c r="C158" s="108"/>
      <c r="D158" s="111" t="s">
        <v>364</v>
      </c>
      <c r="E158" s="111">
        <v>1</v>
      </c>
      <c r="F158" s="220"/>
      <c r="G158" s="224">
        <f>+SUM(G160:G204)</f>
        <v>10946430000</v>
      </c>
    </row>
    <row r="159" spans="1:7" s="109" customFormat="1" ht="22.5" customHeight="1" x14ac:dyDescent="0.25">
      <c r="A159" s="110"/>
      <c r="B159" s="50" t="s">
        <v>401</v>
      </c>
      <c r="C159" s="111"/>
      <c r="D159" s="213"/>
      <c r="E159" s="421"/>
      <c r="F159" s="221"/>
      <c r="G159" s="221"/>
    </row>
    <row r="160" spans="1:7" s="109" customFormat="1" ht="21" customHeight="1" x14ac:dyDescent="0.25">
      <c r="A160" s="102"/>
      <c r="B160" s="124" t="s">
        <v>323</v>
      </c>
      <c r="C160" s="113" t="s">
        <v>324</v>
      </c>
      <c r="D160" s="113" t="s">
        <v>65</v>
      </c>
      <c r="E160" s="113">
        <v>2</v>
      </c>
      <c r="F160" s="222">
        <v>167340000</v>
      </c>
      <c r="G160" s="189">
        <f>F160*E160</f>
        <v>334680000</v>
      </c>
    </row>
    <row r="161" spans="1:7" s="109" customFormat="1" ht="21" customHeight="1" x14ac:dyDescent="0.25">
      <c r="A161" s="102"/>
      <c r="B161" s="116" t="s">
        <v>325</v>
      </c>
      <c r="C161" s="113" t="s">
        <v>324</v>
      </c>
      <c r="D161" s="113" t="s">
        <v>185</v>
      </c>
      <c r="E161" s="113">
        <v>4</v>
      </c>
      <c r="F161" s="222">
        <v>60510000</v>
      </c>
      <c r="G161" s="189">
        <f t="shared" ref="G161:G204" si="4">F161*E161</f>
        <v>242040000</v>
      </c>
    </row>
    <row r="162" spans="1:7" s="109" customFormat="1" ht="21" customHeight="1" x14ac:dyDescent="0.25">
      <c r="A162" s="102"/>
      <c r="B162" s="116" t="s">
        <v>326</v>
      </c>
      <c r="C162" s="113" t="s">
        <v>324</v>
      </c>
      <c r="D162" s="113" t="s">
        <v>185</v>
      </c>
      <c r="E162" s="113">
        <v>4</v>
      </c>
      <c r="F162" s="222">
        <v>3910000</v>
      </c>
      <c r="G162" s="189">
        <f t="shared" si="4"/>
        <v>15640000</v>
      </c>
    </row>
    <row r="163" spans="1:7" s="109" customFormat="1" ht="21" customHeight="1" x14ac:dyDescent="0.25">
      <c r="A163" s="102"/>
      <c r="B163" s="116" t="s">
        <v>327</v>
      </c>
      <c r="C163" s="113" t="s">
        <v>324</v>
      </c>
      <c r="D163" s="113" t="s">
        <v>185</v>
      </c>
      <c r="E163" s="113">
        <v>4</v>
      </c>
      <c r="F163" s="222">
        <v>23100000</v>
      </c>
      <c r="G163" s="189">
        <f t="shared" si="4"/>
        <v>92400000</v>
      </c>
    </row>
    <row r="164" spans="1:7" s="109" customFormat="1" ht="21" customHeight="1" x14ac:dyDescent="0.25">
      <c r="A164" s="102"/>
      <c r="B164" s="116" t="s">
        <v>328</v>
      </c>
      <c r="C164" s="113" t="s">
        <v>324</v>
      </c>
      <c r="D164" s="113" t="s">
        <v>185</v>
      </c>
      <c r="E164" s="113">
        <v>4</v>
      </c>
      <c r="F164" s="222">
        <v>720000</v>
      </c>
      <c r="G164" s="189">
        <f t="shared" si="4"/>
        <v>2880000</v>
      </c>
    </row>
    <row r="165" spans="1:7" s="109" customFormat="1" ht="21" customHeight="1" x14ac:dyDescent="0.25">
      <c r="A165" s="102"/>
      <c r="B165" s="116" t="s">
        <v>329</v>
      </c>
      <c r="C165" s="113" t="s">
        <v>324</v>
      </c>
      <c r="D165" s="113" t="s">
        <v>185</v>
      </c>
      <c r="E165" s="113">
        <v>4</v>
      </c>
      <c r="F165" s="222">
        <v>25870000</v>
      </c>
      <c r="G165" s="189">
        <f t="shared" si="4"/>
        <v>103480000</v>
      </c>
    </row>
    <row r="166" spans="1:7" s="109" customFormat="1" ht="21" customHeight="1" x14ac:dyDescent="0.25">
      <c r="A166" s="102"/>
      <c r="B166" s="116" t="s">
        <v>330</v>
      </c>
      <c r="C166" s="113" t="s">
        <v>324</v>
      </c>
      <c r="D166" s="113" t="s">
        <v>185</v>
      </c>
      <c r="E166" s="113">
        <v>2</v>
      </c>
      <c r="F166" s="223">
        <v>63300000</v>
      </c>
      <c r="G166" s="189">
        <f t="shared" si="4"/>
        <v>126600000</v>
      </c>
    </row>
    <row r="167" spans="1:7" s="109" customFormat="1" ht="21" customHeight="1" x14ac:dyDescent="0.25">
      <c r="A167" s="102"/>
      <c r="B167" s="116" t="s">
        <v>331</v>
      </c>
      <c r="C167" s="113" t="s">
        <v>324</v>
      </c>
      <c r="D167" s="113" t="s">
        <v>185</v>
      </c>
      <c r="E167" s="113">
        <v>4</v>
      </c>
      <c r="F167" s="222">
        <v>147490000</v>
      </c>
      <c r="G167" s="189">
        <f t="shared" si="4"/>
        <v>589960000</v>
      </c>
    </row>
    <row r="168" spans="1:7" s="109" customFormat="1" ht="21" customHeight="1" x14ac:dyDescent="0.25">
      <c r="A168" s="102"/>
      <c r="B168" s="116" t="s">
        <v>332</v>
      </c>
      <c r="C168" s="113" t="s">
        <v>324</v>
      </c>
      <c r="D168" s="113" t="s">
        <v>185</v>
      </c>
      <c r="E168" s="113">
        <v>4</v>
      </c>
      <c r="F168" s="222">
        <v>144610000</v>
      </c>
      <c r="G168" s="189">
        <f t="shared" si="4"/>
        <v>578440000</v>
      </c>
    </row>
    <row r="169" spans="1:7" s="109" customFormat="1" ht="21" customHeight="1" x14ac:dyDescent="0.25">
      <c r="A169" s="102"/>
      <c r="B169" s="116" t="s">
        <v>333</v>
      </c>
      <c r="C169" s="113" t="s">
        <v>324</v>
      </c>
      <c r="D169" s="113" t="s">
        <v>185</v>
      </c>
      <c r="E169" s="113">
        <v>4</v>
      </c>
      <c r="F169" s="222">
        <v>120790000</v>
      </c>
      <c r="G169" s="189">
        <f t="shared" si="4"/>
        <v>483160000</v>
      </c>
    </row>
    <row r="170" spans="1:7" s="109" customFormat="1" ht="21" customHeight="1" x14ac:dyDescent="0.25">
      <c r="A170" s="102"/>
      <c r="B170" s="116" t="s">
        <v>334</v>
      </c>
      <c r="C170" s="113"/>
      <c r="D170" s="111" t="s">
        <v>185</v>
      </c>
      <c r="E170" s="111">
        <v>4</v>
      </c>
      <c r="F170" s="189">
        <v>13590000</v>
      </c>
      <c r="G170" s="189">
        <f t="shared" si="4"/>
        <v>54360000</v>
      </c>
    </row>
    <row r="171" spans="1:7" s="109" customFormat="1" ht="21" customHeight="1" x14ac:dyDescent="0.25">
      <c r="A171" s="102"/>
      <c r="B171" s="116" t="s">
        <v>335</v>
      </c>
      <c r="C171" s="113" t="s">
        <v>324</v>
      </c>
      <c r="D171" s="111" t="s">
        <v>185</v>
      </c>
      <c r="E171" s="111">
        <v>1</v>
      </c>
      <c r="F171" s="220">
        <v>24120000</v>
      </c>
      <c r="G171" s="189">
        <f t="shared" si="4"/>
        <v>24120000</v>
      </c>
    </row>
    <row r="172" spans="1:7" s="109" customFormat="1" ht="21" customHeight="1" x14ac:dyDescent="0.25">
      <c r="A172" s="102"/>
      <c r="B172" s="115" t="s">
        <v>336</v>
      </c>
      <c r="C172" s="113" t="s">
        <v>324</v>
      </c>
      <c r="D172" s="111" t="s">
        <v>185</v>
      </c>
      <c r="E172" s="111">
        <v>1</v>
      </c>
      <c r="F172" s="189">
        <v>19610000</v>
      </c>
      <c r="G172" s="189">
        <f t="shared" si="4"/>
        <v>19610000</v>
      </c>
    </row>
    <row r="173" spans="1:7" s="109" customFormat="1" ht="21" customHeight="1" x14ac:dyDescent="0.25">
      <c r="A173" s="102"/>
      <c r="B173" s="115" t="s">
        <v>337</v>
      </c>
      <c r="C173" s="113" t="s">
        <v>324</v>
      </c>
      <c r="D173" s="111" t="s">
        <v>338</v>
      </c>
      <c r="E173" s="111">
        <v>4</v>
      </c>
      <c r="F173" s="220">
        <v>15180000</v>
      </c>
      <c r="G173" s="189">
        <f t="shared" si="4"/>
        <v>60720000</v>
      </c>
    </row>
    <row r="174" spans="1:7" s="109" customFormat="1" ht="21" customHeight="1" x14ac:dyDescent="0.25">
      <c r="A174" s="102"/>
      <c r="B174" s="115" t="s">
        <v>339</v>
      </c>
      <c r="C174" s="113" t="s">
        <v>324</v>
      </c>
      <c r="D174" s="111" t="s">
        <v>338</v>
      </c>
      <c r="E174" s="113">
        <v>4</v>
      </c>
      <c r="F174" s="189">
        <v>44680000</v>
      </c>
      <c r="G174" s="189">
        <f t="shared" si="4"/>
        <v>178720000</v>
      </c>
    </row>
    <row r="175" spans="1:7" s="109" customFormat="1" ht="21" customHeight="1" x14ac:dyDescent="0.25">
      <c r="A175" s="102"/>
      <c r="B175" s="116" t="s">
        <v>340</v>
      </c>
      <c r="C175" s="113" t="s">
        <v>341</v>
      </c>
      <c r="D175" s="113" t="s">
        <v>342</v>
      </c>
      <c r="E175" s="113">
        <v>5</v>
      </c>
      <c r="F175" s="189">
        <v>15000000</v>
      </c>
      <c r="G175" s="189">
        <f t="shared" si="4"/>
        <v>75000000</v>
      </c>
    </row>
    <row r="176" spans="1:7" s="109" customFormat="1" ht="21" customHeight="1" x14ac:dyDescent="0.25">
      <c r="A176" s="102"/>
      <c r="B176" s="116" t="s">
        <v>343</v>
      </c>
      <c r="C176" s="113" t="s">
        <v>344</v>
      </c>
      <c r="D176" s="113" t="s">
        <v>342</v>
      </c>
      <c r="E176" s="111">
        <v>2</v>
      </c>
      <c r="F176" s="189">
        <v>20000000</v>
      </c>
      <c r="G176" s="189">
        <f t="shared" si="4"/>
        <v>40000000</v>
      </c>
    </row>
    <row r="177" spans="1:7" s="119" customFormat="1" ht="21" customHeight="1" x14ac:dyDescent="0.2">
      <c r="A177" s="110"/>
      <c r="B177" s="66" t="s">
        <v>402</v>
      </c>
      <c r="C177" s="117"/>
      <c r="D177" s="117"/>
      <c r="E177" s="117"/>
      <c r="F177" s="224"/>
      <c r="G177" s="189">
        <f t="shared" si="4"/>
        <v>0</v>
      </c>
    </row>
    <row r="178" spans="1:7" s="109" customFormat="1" ht="21" customHeight="1" x14ac:dyDescent="0.25">
      <c r="A178" s="102"/>
      <c r="B178" s="120" t="s">
        <v>323</v>
      </c>
      <c r="C178" s="113" t="s">
        <v>324</v>
      </c>
      <c r="D178" s="113" t="s">
        <v>65</v>
      </c>
      <c r="E178" s="113">
        <v>2</v>
      </c>
      <c r="F178" s="222">
        <v>167340000</v>
      </c>
      <c r="G178" s="189">
        <f t="shared" si="4"/>
        <v>334680000</v>
      </c>
    </row>
    <row r="179" spans="1:7" s="109" customFormat="1" ht="21" customHeight="1" x14ac:dyDescent="0.25">
      <c r="A179" s="102"/>
      <c r="B179" s="121" t="s">
        <v>345</v>
      </c>
      <c r="C179" s="113" t="s">
        <v>324</v>
      </c>
      <c r="D179" s="113" t="s">
        <v>185</v>
      </c>
      <c r="E179" s="113">
        <v>4</v>
      </c>
      <c r="F179" s="222">
        <v>55700000</v>
      </c>
      <c r="G179" s="189">
        <f t="shared" si="4"/>
        <v>222800000</v>
      </c>
    </row>
    <row r="180" spans="1:7" s="109" customFormat="1" ht="21" customHeight="1" x14ac:dyDescent="0.25">
      <c r="A180" s="102"/>
      <c r="B180" s="121" t="s">
        <v>346</v>
      </c>
      <c r="C180" s="113" t="s">
        <v>324</v>
      </c>
      <c r="D180" s="113" t="s">
        <v>185</v>
      </c>
      <c r="E180" s="113">
        <v>4</v>
      </c>
      <c r="F180" s="222">
        <v>10890000</v>
      </c>
      <c r="G180" s="189">
        <f t="shared" si="4"/>
        <v>43560000</v>
      </c>
    </row>
    <row r="181" spans="1:7" s="109" customFormat="1" ht="21" customHeight="1" x14ac:dyDescent="0.25">
      <c r="A181" s="102"/>
      <c r="B181" s="121" t="s">
        <v>347</v>
      </c>
      <c r="C181" s="113" t="s">
        <v>324</v>
      </c>
      <c r="D181" s="113" t="s">
        <v>185</v>
      </c>
      <c r="E181" s="113">
        <v>2</v>
      </c>
      <c r="F181" s="222">
        <v>5470000</v>
      </c>
      <c r="G181" s="189">
        <f t="shared" si="4"/>
        <v>10940000</v>
      </c>
    </row>
    <row r="182" spans="1:7" s="109" customFormat="1" ht="21" customHeight="1" x14ac:dyDescent="0.25">
      <c r="A182" s="102"/>
      <c r="B182" s="116" t="s">
        <v>326</v>
      </c>
      <c r="C182" s="113" t="s">
        <v>324</v>
      </c>
      <c r="D182" s="113" t="s">
        <v>185</v>
      </c>
      <c r="E182" s="113">
        <v>2</v>
      </c>
      <c r="F182" s="222">
        <v>3910000</v>
      </c>
      <c r="G182" s="189">
        <f t="shared" si="4"/>
        <v>7820000</v>
      </c>
    </row>
    <row r="183" spans="1:7" s="109" customFormat="1" ht="21" customHeight="1" x14ac:dyDescent="0.25">
      <c r="A183" s="102"/>
      <c r="B183" s="121" t="s">
        <v>348</v>
      </c>
      <c r="C183" s="113" t="s">
        <v>324</v>
      </c>
      <c r="D183" s="113" t="s">
        <v>185</v>
      </c>
      <c r="E183" s="113">
        <v>4</v>
      </c>
      <c r="F183" s="222">
        <v>41990000</v>
      </c>
      <c r="G183" s="189">
        <f t="shared" si="4"/>
        <v>167960000</v>
      </c>
    </row>
    <row r="184" spans="1:7" s="109" customFormat="1" ht="21" customHeight="1" x14ac:dyDescent="0.25">
      <c r="A184" s="102"/>
      <c r="B184" s="121" t="s">
        <v>349</v>
      </c>
      <c r="C184" s="113" t="s">
        <v>324</v>
      </c>
      <c r="D184" s="113" t="s">
        <v>65</v>
      </c>
      <c r="E184" s="113">
        <v>2</v>
      </c>
      <c r="F184" s="223">
        <v>5350000</v>
      </c>
      <c r="G184" s="189">
        <f t="shared" si="4"/>
        <v>10700000</v>
      </c>
    </row>
    <row r="185" spans="1:7" s="109" customFormat="1" ht="21" customHeight="1" x14ac:dyDescent="0.25">
      <c r="A185" s="102"/>
      <c r="B185" s="121" t="s">
        <v>350</v>
      </c>
      <c r="C185" s="113" t="s">
        <v>324</v>
      </c>
      <c r="D185" s="113" t="s">
        <v>185</v>
      </c>
      <c r="E185" s="113">
        <v>4</v>
      </c>
      <c r="F185" s="222">
        <v>23460000</v>
      </c>
      <c r="G185" s="189">
        <f t="shared" si="4"/>
        <v>93840000</v>
      </c>
    </row>
    <row r="186" spans="1:7" s="109" customFormat="1" ht="23.25" customHeight="1" x14ac:dyDescent="0.25">
      <c r="A186" s="102"/>
      <c r="B186" s="116" t="s">
        <v>328</v>
      </c>
      <c r="C186" s="113" t="s">
        <v>324</v>
      </c>
      <c r="D186" s="113" t="s">
        <v>185</v>
      </c>
      <c r="E186" s="113">
        <v>4</v>
      </c>
      <c r="F186" s="223">
        <v>720000</v>
      </c>
      <c r="G186" s="189">
        <f t="shared" si="4"/>
        <v>2880000</v>
      </c>
    </row>
    <row r="187" spans="1:7" s="109" customFormat="1" ht="23.25" customHeight="1" x14ac:dyDescent="0.25">
      <c r="A187" s="102"/>
      <c r="B187" s="116" t="s">
        <v>329</v>
      </c>
      <c r="C187" s="113" t="s">
        <v>324</v>
      </c>
      <c r="D187" s="113" t="s">
        <v>185</v>
      </c>
      <c r="E187" s="113">
        <v>4</v>
      </c>
      <c r="F187" s="222">
        <v>25870000</v>
      </c>
      <c r="G187" s="189">
        <f t="shared" si="4"/>
        <v>103480000</v>
      </c>
    </row>
    <row r="188" spans="1:7" s="109" customFormat="1" ht="23.25" customHeight="1" x14ac:dyDescent="0.25">
      <c r="A188" s="102"/>
      <c r="B188" s="125" t="s">
        <v>351</v>
      </c>
      <c r="C188" s="113" t="s">
        <v>324</v>
      </c>
      <c r="D188" s="113" t="s">
        <v>185</v>
      </c>
      <c r="E188" s="113">
        <v>2</v>
      </c>
      <c r="F188" s="222">
        <v>253240000</v>
      </c>
      <c r="G188" s="189">
        <f t="shared" si="4"/>
        <v>506480000</v>
      </c>
    </row>
    <row r="189" spans="1:7" s="109" customFormat="1" ht="23.25" customHeight="1" x14ac:dyDescent="0.25">
      <c r="A189" s="102"/>
      <c r="B189" s="121" t="s">
        <v>352</v>
      </c>
      <c r="C189" s="113" t="s">
        <v>324</v>
      </c>
      <c r="D189" s="113" t="s">
        <v>185</v>
      </c>
      <c r="E189" s="113">
        <v>4</v>
      </c>
      <c r="F189" s="222">
        <v>364520000</v>
      </c>
      <c r="G189" s="189">
        <f t="shared" si="4"/>
        <v>1458080000</v>
      </c>
    </row>
    <row r="190" spans="1:7" s="109" customFormat="1" ht="23.25" customHeight="1" x14ac:dyDescent="0.25">
      <c r="A190" s="102"/>
      <c r="B190" s="121" t="s">
        <v>353</v>
      </c>
      <c r="C190" s="113" t="s">
        <v>324</v>
      </c>
      <c r="D190" s="113" t="s">
        <v>185</v>
      </c>
      <c r="E190" s="113">
        <v>4</v>
      </c>
      <c r="F190" s="222">
        <v>242650000</v>
      </c>
      <c r="G190" s="189">
        <f t="shared" si="4"/>
        <v>970600000</v>
      </c>
    </row>
    <row r="191" spans="1:7" s="109" customFormat="1" ht="23.25" customHeight="1" x14ac:dyDescent="0.25">
      <c r="A191" s="102"/>
      <c r="B191" s="115" t="s">
        <v>354</v>
      </c>
      <c r="C191" s="113" t="s">
        <v>324</v>
      </c>
      <c r="D191" s="111" t="s">
        <v>185</v>
      </c>
      <c r="E191" s="111">
        <v>4</v>
      </c>
      <c r="F191" s="189">
        <v>5170000</v>
      </c>
      <c r="G191" s="189">
        <f t="shared" si="4"/>
        <v>20680000</v>
      </c>
    </row>
    <row r="192" spans="1:7" s="109" customFormat="1" ht="23.25" customHeight="1" x14ac:dyDescent="0.25">
      <c r="A192" s="102"/>
      <c r="B192" s="115" t="s">
        <v>355</v>
      </c>
      <c r="C192" s="113" t="s">
        <v>324</v>
      </c>
      <c r="D192" s="111" t="s">
        <v>65</v>
      </c>
      <c r="E192" s="111">
        <v>4</v>
      </c>
      <c r="F192" s="189">
        <v>5770000</v>
      </c>
      <c r="G192" s="189">
        <f t="shared" si="4"/>
        <v>23080000</v>
      </c>
    </row>
    <row r="193" spans="1:7" s="109" customFormat="1" ht="23.25" customHeight="1" x14ac:dyDescent="0.25">
      <c r="A193" s="102"/>
      <c r="B193" s="115" t="s">
        <v>356</v>
      </c>
      <c r="C193" s="113" t="s">
        <v>324</v>
      </c>
      <c r="D193" s="111" t="s">
        <v>65</v>
      </c>
      <c r="E193" s="111">
        <v>24</v>
      </c>
      <c r="F193" s="189">
        <v>6980000</v>
      </c>
      <c r="G193" s="189">
        <f t="shared" si="4"/>
        <v>167520000</v>
      </c>
    </row>
    <row r="194" spans="1:7" s="109" customFormat="1" ht="23.25" customHeight="1" x14ac:dyDescent="0.25">
      <c r="A194" s="102"/>
      <c r="B194" s="115" t="s">
        <v>357</v>
      </c>
      <c r="C194" s="113" t="s">
        <v>324</v>
      </c>
      <c r="D194" s="111" t="s">
        <v>65</v>
      </c>
      <c r="E194" s="111">
        <v>16</v>
      </c>
      <c r="F194" s="225">
        <v>7100000</v>
      </c>
      <c r="G194" s="189">
        <f t="shared" si="4"/>
        <v>113600000</v>
      </c>
    </row>
    <row r="195" spans="1:7" s="109" customFormat="1" ht="23.25" customHeight="1" x14ac:dyDescent="0.25">
      <c r="A195" s="102"/>
      <c r="B195" s="115" t="s">
        <v>358</v>
      </c>
      <c r="C195" s="113" t="s">
        <v>324</v>
      </c>
      <c r="D195" s="111" t="s">
        <v>65</v>
      </c>
      <c r="E195" s="111">
        <v>8</v>
      </c>
      <c r="F195" s="189">
        <v>7220000</v>
      </c>
      <c r="G195" s="189">
        <f t="shared" si="4"/>
        <v>57760000</v>
      </c>
    </row>
    <row r="196" spans="1:7" s="109" customFormat="1" ht="23.25" customHeight="1" x14ac:dyDescent="0.25">
      <c r="A196" s="102"/>
      <c r="B196" s="115" t="s">
        <v>359</v>
      </c>
      <c r="C196" s="113" t="s">
        <v>324</v>
      </c>
      <c r="D196" s="111" t="s">
        <v>65</v>
      </c>
      <c r="E196" s="111">
        <v>4</v>
      </c>
      <c r="F196" s="189">
        <v>3970000</v>
      </c>
      <c r="G196" s="189">
        <f t="shared" si="4"/>
        <v>15880000</v>
      </c>
    </row>
    <row r="197" spans="1:7" s="109" customFormat="1" ht="23.25" customHeight="1" x14ac:dyDescent="0.25">
      <c r="A197" s="102"/>
      <c r="B197" s="116" t="s">
        <v>335</v>
      </c>
      <c r="C197" s="113" t="s">
        <v>324</v>
      </c>
      <c r="D197" s="111" t="s">
        <v>65</v>
      </c>
      <c r="E197" s="111">
        <v>1</v>
      </c>
      <c r="F197" s="189">
        <v>24120000</v>
      </c>
      <c r="G197" s="189">
        <f t="shared" si="4"/>
        <v>24120000</v>
      </c>
    </row>
    <row r="198" spans="1:7" s="109" customFormat="1" ht="23.25" customHeight="1" x14ac:dyDescent="0.25">
      <c r="A198" s="102"/>
      <c r="B198" s="115" t="s">
        <v>336</v>
      </c>
      <c r="C198" s="113" t="s">
        <v>324</v>
      </c>
      <c r="D198" s="111" t="s">
        <v>65</v>
      </c>
      <c r="E198" s="111">
        <v>1</v>
      </c>
      <c r="F198" s="189">
        <v>19610000</v>
      </c>
      <c r="G198" s="189">
        <f t="shared" si="4"/>
        <v>19610000</v>
      </c>
    </row>
    <row r="199" spans="1:7" s="109" customFormat="1" ht="23.25" customHeight="1" x14ac:dyDescent="0.25">
      <c r="A199" s="102"/>
      <c r="B199" s="115" t="s">
        <v>360</v>
      </c>
      <c r="C199" s="113" t="s">
        <v>324</v>
      </c>
      <c r="D199" s="111" t="s">
        <v>338</v>
      </c>
      <c r="E199" s="111">
        <v>4</v>
      </c>
      <c r="F199" s="189">
        <v>44680000</v>
      </c>
      <c r="G199" s="189">
        <f t="shared" si="4"/>
        <v>178720000</v>
      </c>
    </row>
    <row r="200" spans="1:7" s="109" customFormat="1" ht="23.25" customHeight="1" x14ac:dyDescent="0.25">
      <c r="A200" s="102"/>
      <c r="B200" s="115" t="s">
        <v>361</v>
      </c>
      <c r="C200" s="113" t="s">
        <v>324</v>
      </c>
      <c r="D200" s="111" t="s">
        <v>65</v>
      </c>
      <c r="E200" s="111">
        <v>4</v>
      </c>
      <c r="F200" s="189">
        <v>6930000</v>
      </c>
      <c r="G200" s="189">
        <f t="shared" si="4"/>
        <v>27720000</v>
      </c>
    </row>
    <row r="201" spans="1:7" s="109" customFormat="1" ht="23.25" customHeight="1" x14ac:dyDescent="0.25">
      <c r="A201" s="102"/>
      <c r="B201" s="116" t="s">
        <v>340</v>
      </c>
      <c r="C201" s="113" t="s">
        <v>341</v>
      </c>
      <c r="D201" s="113" t="s">
        <v>342</v>
      </c>
      <c r="E201" s="113">
        <v>5</v>
      </c>
      <c r="F201" s="189">
        <v>15000000</v>
      </c>
      <c r="G201" s="189">
        <f t="shared" si="4"/>
        <v>75000000</v>
      </c>
    </row>
    <row r="202" spans="1:7" s="109" customFormat="1" ht="20.25" customHeight="1" x14ac:dyDescent="0.25">
      <c r="A202" s="51"/>
      <c r="B202" s="66" t="s">
        <v>403</v>
      </c>
      <c r="C202" s="113"/>
      <c r="D202" s="111"/>
      <c r="E202" s="111"/>
      <c r="F202" s="189"/>
      <c r="G202" s="189">
        <f t="shared" si="4"/>
        <v>0</v>
      </c>
    </row>
    <row r="203" spans="1:7" s="109" customFormat="1" ht="280.5" customHeight="1" x14ac:dyDescent="0.25">
      <c r="A203" s="102"/>
      <c r="B203" s="115" t="s">
        <v>365</v>
      </c>
      <c r="C203" s="113" t="s">
        <v>324</v>
      </c>
      <c r="D203" s="111" t="s">
        <v>362</v>
      </c>
      <c r="E203" s="111">
        <v>1</v>
      </c>
      <c r="F203" s="189">
        <v>3207110000</v>
      </c>
      <c r="G203" s="189">
        <f>F203*E203</f>
        <v>3207110000</v>
      </c>
    </row>
    <row r="204" spans="1:7" s="109" customFormat="1" ht="22.5" customHeight="1" x14ac:dyDescent="0.25">
      <c r="A204" s="102"/>
      <c r="B204" s="115" t="s">
        <v>363</v>
      </c>
      <c r="C204" s="113" t="s">
        <v>341</v>
      </c>
      <c r="D204" s="111"/>
      <c r="E204" s="111">
        <v>4</v>
      </c>
      <c r="F204" s="189">
        <v>15000000</v>
      </c>
      <c r="G204" s="189">
        <f t="shared" si="4"/>
        <v>60000000</v>
      </c>
    </row>
    <row r="205" spans="1:7" s="109" customFormat="1" ht="21" customHeight="1" x14ac:dyDescent="0.25">
      <c r="A205" s="102"/>
      <c r="B205" s="127" t="s">
        <v>471</v>
      </c>
      <c r="C205" s="113"/>
      <c r="D205" s="111"/>
      <c r="E205" s="111"/>
      <c r="F205" s="189"/>
      <c r="G205" s="227">
        <f>+G158</f>
        <v>10946430000</v>
      </c>
    </row>
    <row r="206" spans="1:7" s="119" customFormat="1" ht="20.25" customHeight="1" x14ac:dyDescent="0.2">
      <c r="A206" s="51" t="s">
        <v>151</v>
      </c>
      <c r="B206" s="127" t="s">
        <v>415</v>
      </c>
      <c r="C206" s="131"/>
      <c r="D206" s="117"/>
      <c r="E206" s="117"/>
      <c r="F206" s="227"/>
      <c r="G206" s="227"/>
    </row>
    <row r="207" spans="1:7" s="119" customFormat="1" ht="20.25" customHeight="1" x14ac:dyDescent="0.2">
      <c r="A207" s="51"/>
      <c r="B207" s="241" t="s">
        <v>459</v>
      </c>
      <c r="C207" s="131"/>
      <c r="D207" s="117"/>
      <c r="E207" s="117"/>
      <c r="F207" s="227"/>
      <c r="G207" s="227"/>
    </row>
    <row r="208" spans="1:7" s="109" customFormat="1" ht="20.25" customHeight="1" x14ac:dyDescent="0.25">
      <c r="A208" s="49">
        <v>1</v>
      </c>
      <c r="B208" s="126" t="s">
        <v>366</v>
      </c>
      <c r="C208" s="111"/>
      <c r="D208" s="111" t="s">
        <v>410</v>
      </c>
      <c r="E208" s="111">
        <v>1</v>
      </c>
      <c r="F208" s="220"/>
      <c r="G208" s="224">
        <f>+SUM(G212:G264)</f>
        <v>10557240000</v>
      </c>
    </row>
    <row r="209" spans="1:7" s="109" customFormat="1" ht="20.25" customHeight="1" x14ac:dyDescent="0.25">
      <c r="A209" s="49"/>
      <c r="B209" s="126" t="s">
        <v>367</v>
      </c>
      <c r="C209" s="111"/>
      <c r="D209" s="111"/>
      <c r="E209" s="111"/>
      <c r="F209" s="220"/>
      <c r="G209" s="220"/>
    </row>
    <row r="210" spans="1:7" s="109" customFormat="1" ht="20.25" customHeight="1" x14ac:dyDescent="0.25">
      <c r="A210" s="49" t="s">
        <v>416</v>
      </c>
      <c r="B210" s="126" t="s">
        <v>404</v>
      </c>
      <c r="C210" s="111"/>
      <c r="D210" s="111"/>
      <c r="E210" s="111"/>
      <c r="F210" s="220"/>
      <c r="G210" s="220"/>
    </row>
    <row r="211" spans="1:7" s="109" customFormat="1" ht="20.25" customHeight="1" x14ac:dyDescent="0.25">
      <c r="A211" s="49"/>
      <c r="B211" s="126" t="s">
        <v>417</v>
      </c>
      <c r="C211" s="111"/>
      <c r="D211" s="111"/>
      <c r="E211" s="111"/>
      <c r="F211" s="220"/>
      <c r="G211" s="220"/>
    </row>
    <row r="212" spans="1:7" s="109" customFormat="1" ht="20.25" customHeight="1" x14ac:dyDescent="0.25">
      <c r="A212" s="102"/>
      <c r="B212" s="115" t="s">
        <v>368</v>
      </c>
      <c r="C212" s="113" t="s">
        <v>369</v>
      </c>
      <c r="D212" s="111" t="s">
        <v>185</v>
      </c>
      <c r="E212" s="111">
        <v>1</v>
      </c>
      <c r="F212" s="189">
        <v>151580000</v>
      </c>
      <c r="G212" s="189">
        <f t="shared" ref="G212:G242" si="5">F212*E212</f>
        <v>151580000</v>
      </c>
    </row>
    <row r="213" spans="1:7" s="109" customFormat="1" ht="20.25" customHeight="1" x14ac:dyDescent="0.25">
      <c r="A213" s="102"/>
      <c r="B213" s="115" t="s">
        <v>370</v>
      </c>
      <c r="C213" s="113" t="s">
        <v>369</v>
      </c>
      <c r="D213" s="111" t="s">
        <v>185</v>
      </c>
      <c r="E213" s="111">
        <v>1</v>
      </c>
      <c r="F213" s="189">
        <v>30380000</v>
      </c>
      <c r="G213" s="189">
        <f t="shared" si="5"/>
        <v>30380000</v>
      </c>
    </row>
    <row r="214" spans="1:7" s="109" customFormat="1" ht="20.25" customHeight="1" x14ac:dyDescent="0.25">
      <c r="A214" s="102"/>
      <c r="B214" s="115" t="s">
        <v>371</v>
      </c>
      <c r="C214" s="113" t="s">
        <v>369</v>
      </c>
      <c r="D214" s="111" t="s">
        <v>185</v>
      </c>
      <c r="E214" s="111">
        <v>1</v>
      </c>
      <c r="F214" s="189">
        <v>36870000</v>
      </c>
      <c r="G214" s="189">
        <f t="shared" si="5"/>
        <v>36870000</v>
      </c>
    </row>
    <row r="215" spans="1:7" s="109" customFormat="1" ht="20.25" customHeight="1" x14ac:dyDescent="0.25">
      <c r="A215" s="102"/>
      <c r="B215" s="66" t="s">
        <v>418</v>
      </c>
      <c r="C215" s="113"/>
      <c r="D215" s="113"/>
      <c r="E215" s="113"/>
      <c r="F215" s="222"/>
      <c r="G215" s="189">
        <f t="shared" si="5"/>
        <v>0</v>
      </c>
    </row>
    <row r="216" spans="1:7" s="109" customFormat="1" ht="19.5" customHeight="1" x14ac:dyDescent="0.25">
      <c r="A216" s="102"/>
      <c r="B216" s="115" t="s">
        <v>372</v>
      </c>
      <c r="C216" s="113" t="s">
        <v>369</v>
      </c>
      <c r="D216" s="111" t="s">
        <v>185</v>
      </c>
      <c r="E216" s="111">
        <v>1</v>
      </c>
      <c r="F216" s="189">
        <v>251440000</v>
      </c>
      <c r="G216" s="189">
        <f t="shared" si="5"/>
        <v>251440000</v>
      </c>
    </row>
    <row r="217" spans="1:7" s="109" customFormat="1" ht="19.5" customHeight="1" x14ac:dyDescent="0.25">
      <c r="A217" s="102"/>
      <c r="B217" s="115" t="s">
        <v>370</v>
      </c>
      <c r="C217" s="113" t="s">
        <v>369</v>
      </c>
      <c r="D217" s="111" t="s">
        <v>185</v>
      </c>
      <c r="E217" s="111">
        <v>1</v>
      </c>
      <c r="F217" s="189">
        <v>30380000</v>
      </c>
      <c r="G217" s="189">
        <f t="shared" si="5"/>
        <v>30380000</v>
      </c>
    </row>
    <row r="218" spans="1:7" s="109" customFormat="1" ht="19.5" customHeight="1" x14ac:dyDescent="0.25">
      <c r="A218" s="102"/>
      <c r="B218" s="115" t="s">
        <v>371</v>
      </c>
      <c r="C218" s="113" t="s">
        <v>369</v>
      </c>
      <c r="D218" s="111" t="s">
        <v>185</v>
      </c>
      <c r="E218" s="111">
        <v>1</v>
      </c>
      <c r="F218" s="189">
        <v>36870000</v>
      </c>
      <c r="G218" s="189">
        <f t="shared" si="5"/>
        <v>36870000</v>
      </c>
    </row>
    <row r="219" spans="1:7" s="109" customFormat="1" ht="19.5" customHeight="1" x14ac:dyDescent="0.25">
      <c r="A219" s="51" t="s">
        <v>419</v>
      </c>
      <c r="B219" s="66" t="s">
        <v>405</v>
      </c>
      <c r="C219" s="113"/>
      <c r="D219" s="113"/>
      <c r="E219" s="113"/>
      <c r="F219" s="222"/>
      <c r="G219" s="189">
        <f t="shared" si="5"/>
        <v>0</v>
      </c>
    </row>
    <row r="220" spans="1:7" s="109" customFormat="1" ht="19.5" customHeight="1" x14ac:dyDescent="0.25">
      <c r="A220" s="102"/>
      <c r="B220" s="66" t="s">
        <v>420</v>
      </c>
      <c r="C220" s="113"/>
      <c r="D220" s="113"/>
      <c r="E220" s="113"/>
      <c r="F220" s="222"/>
      <c r="G220" s="189">
        <f t="shared" si="5"/>
        <v>0</v>
      </c>
    </row>
    <row r="221" spans="1:7" s="109" customFormat="1" ht="19.5" customHeight="1" x14ac:dyDescent="0.25">
      <c r="A221" s="102"/>
      <c r="B221" s="115" t="s">
        <v>373</v>
      </c>
      <c r="C221" s="113" t="s">
        <v>369</v>
      </c>
      <c r="D221" s="111" t="s">
        <v>185</v>
      </c>
      <c r="E221" s="111">
        <v>1</v>
      </c>
      <c r="F221" s="189">
        <v>317600000</v>
      </c>
      <c r="G221" s="189">
        <f t="shared" si="5"/>
        <v>317600000</v>
      </c>
    </row>
    <row r="222" spans="1:7" s="109" customFormat="1" ht="19.5" customHeight="1" x14ac:dyDescent="0.25">
      <c r="A222" s="102"/>
      <c r="B222" s="115" t="s">
        <v>370</v>
      </c>
      <c r="C222" s="113" t="s">
        <v>369</v>
      </c>
      <c r="D222" s="111" t="s">
        <v>185</v>
      </c>
      <c r="E222" s="111">
        <v>1</v>
      </c>
      <c r="F222" s="189">
        <v>30380000</v>
      </c>
      <c r="G222" s="189">
        <f t="shared" si="5"/>
        <v>30380000</v>
      </c>
    </row>
    <row r="223" spans="1:7" s="109" customFormat="1" ht="19.5" customHeight="1" x14ac:dyDescent="0.25">
      <c r="A223" s="102"/>
      <c r="B223" s="115" t="s">
        <v>371</v>
      </c>
      <c r="C223" s="113" t="s">
        <v>369</v>
      </c>
      <c r="D223" s="111" t="s">
        <v>185</v>
      </c>
      <c r="E223" s="111">
        <v>1</v>
      </c>
      <c r="F223" s="189">
        <v>36870000</v>
      </c>
      <c r="G223" s="189">
        <f t="shared" si="5"/>
        <v>36870000</v>
      </c>
    </row>
    <row r="224" spans="1:7" s="109" customFormat="1" ht="19.5" customHeight="1" x14ac:dyDescent="0.25">
      <c r="A224" s="102"/>
      <c r="B224" s="127" t="s">
        <v>421</v>
      </c>
      <c r="C224" s="113"/>
      <c r="D224" s="111"/>
      <c r="E224" s="111"/>
      <c r="F224" s="189"/>
      <c r="G224" s="189">
        <f t="shared" si="5"/>
        <v>0</v>
      </c>
    </row>
    <row r="225" spans="1:7" s="109" customFormat="1" ht="19.5" customHeight="1" x14ac:dyDescent="0.25">
      <c r="A225" s="102"/>
      <c r="B225" s="115" t="s">
        <v>374</v>
      </c>
      <c r="C225" s="113" t="s">
        <v>369</v>
      </c>
      <c r="D225" s="111" t="s">
        <v>185</v>
      </c>
      <c r="E225" s="111">
        <v>1</v>
      </c>
      <c r="F225" s="189">
        <v>306780000</v>
      </c>
      <c r="G225" s="189">
        <f t="shared" si="5"/>
        <v>306780000</v>
      </c>
    </row>
    <row r="226" spans="1:7" s="109" customFormat="1" ht="19.5" customHeight="1" x14ac:dyDescent="0.25">
      <c r="A226" s="102"/>
      <c r="B226" s="115" t="s">
        <v>370</v>
      </c>
      <c r="C226" s="113" t="s">
        <v>369</v>
      </c>
      <c r="D226" s="111" t="s">
        <v>185</v>
      </c>
      <c r="E226" s="111">
        <v>1</v>
      </c>
      <c r="F226" s="189">
        <v>30380000</v>
      </c>
      <c r="G226" s="189">
        <f t="shared" si="5"/>
        <v>30380000</v>
      </c>
    </row>
    <row r="227" spans="1:7" s="109" customFormat="1" ht="19.5" customHeight="1" x14ac:dyDescent="0.25">
      <c r="A227" s="102"/>
      <c r="B227" s="115" t="s">
        <v>371</v>
      </c>
      <c r="C227" s="113" t="s">
        <v>369</v>
      </c>
      <c r="D227" s="111" t="s">
        <v>185</v>
      </c>
      <c r="E227" s="111">
        <v>1</v>
      </c>
      <c r="F227" s="189">
        <v>36870000</v>
      </c>
      <c r="G227" s="189">
        <f t="shared" si="5"/>
        <v>36870000</v>
      </c>
    </row>
    <row r="228" spans="1:7" s="119" customFormat="1" ht="19.5" customHeight="1" x14ac:dyDescent="0.2">
      <c r="A228" s="51" t="s">
        <v>422</v>
      </c>
      <c r="B228" s="66" t="s">
        <v>406</v>
      </c>
      <c r="C228" s="113" t="s">
        <v>369</v>
      </c>
      <c r="D228" s="111" t="s">
        <v>185</v>
      </c>
      <c r="E228" s="111">
        <v>1</v>
      </c>
      <c r="F228" s="189">
        <v>3185670000</v>
      </c>
      <c r="G228" s="189">
        <f t="shared" si="5"/>
        <v>3185670000</v>
      </c>
    </row>
    <row r="229" spans="1:7" s="169" customFormat="1" ht="19.5" customHeight="1" x14ac:dyDescent="0.25">
      <c r="A229" s="102"/>
      <c r="B229" s="116" t="s">
        <v>375</v>
      </c>
      <c r="C229" s="113" t="s">
        <v>369</v>
      </c>
      <c r="D229" s="113" t="s">
        <v>185</v>
      </c>
      <c r="E229" s="113">
        <v>1</v>
      </c>
      <c r="F229" s="189">
        <v>0</v>
      </c>
      <c r="G229" s="189">
        <f t="shared" si="5"/>
        <v>0</v>
      </c>
    </row>
    <row r="230" spans="1:7" s="169" customFormat="1" ht="19.5" customHeight="1" x14ac:dyDescent="0.25">
      <c r="A230" s="102"/>
      <c r="B230" s="170" t="s">
        <v>376</v>
      </c>
      <c r="C230" s="113" t="s">
        <v>369</v>
      </c>
      <c r="D230" s="113" t="s">
        <v>185</v>
      </c>
      <c r="E230" s="113">
        <v>1</v>
      </c>
      <c r="F230" s="189">
        <v>0</v>
      </c>
      <c r="G230" s="189">
        <f t="shared" si="5"/>
        <v>0</v>
      </c>
    </row>
    <row r="231" spans="1:7" s="169" customFormat="1" ht="19.5" customHeight="1" x14ac:dyDescent="0.25">
      <c r="A231" s="102"/>
      <c r="B231" s="170" t="s">
        <v>377</v>
      </c>
      <c r="C231" s="113" t="s">
        <v>369</v>
      </c>
      <c r="D231" s="113" t="s">
        <v>185</v>
      </c>
      <c r="E231" s="113">
        <v>1</v>
      </c>
      <c r="F231" s="189">
        <v>0</v>
      </c>
      <c r="G231" s="189">
        <f t="shared" si="5"/>
        <v>0</v>
      </c>
    </row>
    <row r="232" spans="1:7" s="169" customFormat="1" ht="19.5" customHeight="1" x14ac:dyDescent="0.25">
      <c r="A232" s="102"/>
      <c r="B232" s="170" t="s">
        <v>378</v>
      </c>
      <c r="C232" s="113" t="s">
        <v>369</v>
      </c>
      <c r="D232" s="113" t="s">
        <v>185</v>
      </c>
      <c r="E232" s="113">
        <v>1</v>
      </c>
      <c r="F232" s="189">
        <v>0</v>
      </c>
      <c r="G232" s="189">
        <f t="shared" si="5"/>
        <v>0</v>
      </c>
    </row>
    <row r="233" spans="1:7" s="169" customFormat="1" ht="19.5" customHeight="1" x14ac:dyDescent="0.25">
      <c r="A233" s="102"/>
      <c r="B233" s="170" t="s">
        <v>379</v>
      </c>
      <c r="C233" s="113" t="s">
        <v>369</v>
      </c>
      <c r="D233" s="113" t="s">
        <v>185</v>
      </c>
      <c r="E233" s="113">
        <v>1</v>
      </c>
      <c r="F233" s="189">
        <v>0</v>
      </c>
      <c r="G233" s="189">
        <f t="shared" si="5"/>
        <v>0</v>
      </c>
    </row>
    <row r="234" spans="1:7" s="169" customFormat="1" ht="19.5" customHeight="1" x14ac:dyDescent="0.25">
      <c r="A234" s="102"/>
      <c r="B234" s="170" t="s">
        <v>380</v>
      </c>
      <c r="C234" s="113" t="s">
        <v>369</v>
      </c>
      <c r="D234" s="113" t="s">
        <v>185</v>
      </c>
      <c r="E234" s="113">
        <v>1</v>
      </c>
      <c r="F234" s="189">
        <v>0</v>
      </c>
      <c r="G234" s="189">
        <f t="shared" si="5"/>
        <v>0</v>
      </c>
    </row>
    <row r="235" spans="1:7" s="169" customFormat="1" ht="30.75" customHeight="1" x14ac:dyDescent="0.25">
      <c r="A235" s="102"/>
      <c r="B235" s="170" t="s">
        <v>381</v>
      </c>
      <c r="C235" s="113" t="s">
        <v>369</v>
      </c>
      <c r="D235" s="113" t="s">
        <v>185</v>
      </c>
      <c r="E235" s="113">
        <v>1</v>
      </c>
      <c r="F235" s="189">
        <v>0</v>
      </c>
      <c r="G235" s="189">
        <f t="shared" si="5"/>
        <v>0</v>
      </c>
    </row>
    <row r="236" spans="1:7" s="169" customFormat="1" ht="19.5" customHeight="1" x14ac:dyDescent="0.25">
      <c r="A236" s="102"/>
      <c r="B236" s="170" t="s">
        <v>382</v>
      </c>
      <c r="C236" s="113" t="s">
        <v>369</v>
      </c>
      <c r="D236" s="113" t="s">
        <v>185</v>
      </c>
      <c r="E236" s="113">
        <v>1</v>
      </c>
      <c r="F236" s="189">
        <v>0</v>
      </c>
      <c r="G236" s="189">
        <f t="shared" si="5"/>
        <v>0</v>
      </c>
    </row>
    <row r="237" spans="1:7" s="169" customFormat="1" ht="19.5" customHeight="1" x14ac:dyDescent="0.25">
      <c r="A237" s="102"/>
      <c r="B237" s="170" t="s">
        <v>383</v>
      </c>
      <c r="C237" s="113" t="s">
        <v>369</v>
      </c>
      <c r="D237" s="113" t="s">
        <v>185</v>
      </c>
      <c r="E237" s="113">
        <v>1</v>
      </c>
      <c r="F237" s="189">
        <v>0</v>
      </c>
      <c r="G237" s="189">
        <f t="shared" si="5"/>
        <v>0</v>
      </c>
    </row>
    <row r="238" spans="1:7" s="109" customFormat="1" ht="19.5" customHeight="1" x14ac:dyDescent="0.25">
      <c r="A238" s="51" t="s">
        <v>423</v>
      </c>
      <c r="B238" s="127" t="s">
        <v>407</v>
      </c>
      <c r="C238" s="113"/>
      <c r="D238" s="111"/>
      <c r="E238" s="111"/>
      <c r="F238" s="189"/>
      <c r="G238" s="189">
        <f t="shared" si="5"/>
        <v>0</v>
      </c>
    </row>
    <row r="239" spans="1:7" s="109" customFormat="1" ht="19.5" customHeight="1" x14ac:dyDescent="0.25">
      <c r="A239" s="102"/>
      <c r="B239" s="127" t="s">
        <v>424</v>
      </c>
      <c r="C239" s="113"/>
      <c r="D239" s="111"/>
      <c r="E239" s="111"/>
      <c r="F239" s="189">
        <v>0</v>
      </c>
      <c r="G239" s="189">
        <f t="shared" si="5"/>
        <v>0</v>
      </c>
    </row>
    <row r="240" spans="1:7" s="109" customFormat="1" ht="19.5" customHeight="1" x14ac:dyDescent="0.25">
      <c r="A240" s="102"/>
      <c r="B240" s="115" t="s">
        <v>384</v>
      </c>
      <c r="C240" s="113" t="s">
        <v>369</v>
      </c>
      <c r="D240" s="111" t="s">
        <v>185</v>
      </c>
      <c r="E240" s="111">
        <v>1</v>
      </c>
      <c r="F240" s="189">
        <v>535360000</v>
      </c>
      <c r="G240" s="189">
        <f>F240*E240</f>
        <v>535360000</v>
      </c>
    </row>
    <row r="241" spans="1:7" s="109" customFormat="1" ht="19.5" customHeight="1" x14ac:dyDescent="0.25">
      <c r="A241" s="102"/>
      <c r="B241" s="115" t="s">
        <v>370</v>
      </c>
      <c r="C241" s="113" t="s">
        <v>369</v>
      </c>
      <c r="D241" s="111" t="s">
        <v>185</v>
      </c>
      <c r="E241" s="111">
        <v>1</v>
      </c>
      <c r="F241" s="189">
        <v>30380000</v>
      </c>
      <c r="G241" s="189">
        <f t="shared" si="5"/>
        <v>30380000</v>
      </c>
    </row>
    <row r="242" spans="1:7" s="109" customFormat="1" ht="19.5" customHeight="1" x14ac:dyDescent="0.25">
      <c r="A242" s="102"/>
      <c r="B242" s="115" t="s">
        <v>371</v>
      </c>
      <c r="C242" s="113" t="s">
        <v>369</v>
      </c>
      <c r="D242" s="111" t="s">
        <v>185</v>
      </c>
      <c r="E242" s="111">
        <v>1</v>
      </c>
      <c r="F242" s="189">
        <v>36870000</v>
      </c>
      <c r="G242" s="189">
        <f t="shared" si="5"/>
        <v>36870000</v>
      </c>
    </row>
    <row r="243" spans="1:7" s="109" customFormat="1" ht="19.5" customHeight="1" x14ac:dyDescent="0.25">
      <c r="A243" s="102"/>
      <c r="B243" s="127" t="s">
        <v>425</v>
      </c>
      <c r="C243" s="113"/>
      <c r="D243" s="111"/>
      <c r="E243" s="111"/>
      <c r="F243" s="189"/>
      <c r="G243" s="189"/>
    </row>
    <row r="244" spans="1:7" s="109" customFormat="1" ht="19.5" customHeight="1" x14ac:dyDescent="0.25">
      <c r="A244" s="102"/>
      <c r="B244" s="115" t="s">
        <v>374</v>
      </c>
      <c r="C244" s="113" t="s">
        <v>369</v>
      </c>
      <c r="D244" s="111" t="s">
        <v>185</v>
      </c>
      <c r="E244" s="111">
        <v>1</v>
      </c>
      <c r="F244" s="189">
        <v>306780000</v>
      </c>
      <c r="G244" s="189">
        <f t="shared" ref="G244:G246" si="6">F244*E244</f>
        <v>306780000</v>
      </c>
    </row>
    <row r="245" spans="1:7" s="109" customFormat="1" ht="19.5" customHeight="1" x14ac:dyDescent="0.25">
      <c r="A245" s="102"/>
      <c r="B245" s="115" t="s">
        <v>370</v>
      </c>
      <c r="C245" s="113" t="s">
        <v>369</v>
      </c>
      <c r="D245" s="111" t="s">
        <v>185</v>
      </c>
      <c r="E245" s="111">
        <v>1</v>
      </c>
      <c r="F245" s="189">
        <v>30380000</v>
      </c>
      <c r="G245" s="189">
        <f t="shared" si="6"/>
        <v>30380000</v>
      </c>
    </row>
    <row r="246" spans="1:7" s="109" customFormat="1" ht="19.5" customHeight="1" x14ac:dyDescent="0.25">
      <c r="A246" s="102"/>
      <c r="B246" s="115" t="s">
        <v>371</v>
      </c>
      <c r="C246" s="113" t="s">
        <v>369</v>
      </c>
      <c r="D246" s="111" t="s">
        <v>185</v>
      </c>
      <c r="E246" s="111">
        <v>1</v>
      </c>
      <c r="F246" s="189">
        <v>36870000</v>
      </c>
      <c r="G246" s="189">
        <f t="shared" si="6"/>
        <v>36870000</v>
      </c>
    </row>
    <row r="247" spans="1:7" s="109" customFormat="1" ht="23.25" customHeight="1" x14ac:dyDescent="0.25">
      <c r="A247" s="102"/>
      <c r="B247" s="172" t="s">
        <v>426</v>
      </c>
      <c r="C247" s="122"/>
      <c r="D247" s="214"/>
      <c r="E247" s="113"/>
      <c r="F247" s="128"/>
      <c r="G247" s="189"/>
    </row>
    <row r="248" spans="1:7" s="109" customFormat="1" ht="23.25" customHeight="1" x14ac:dyDescent="0.25">
      <c r="A248" s="102"/>
      <c r="B248" s="115" t="s">
        <v>385</v>
      </c>
      <c r="C248" s="113" t="s">
        <v>369</v>
      </c>
      <c r="D248" s="111" t="s">
        <v>185</v>
      </c>
      <c r="E248" s="111">
        <v>1</v>
      </c>
      <c r="F248" s="189">
        <v>243620000</v>
      </c>
      <c r="G248" s="189">
        <f t="shared" ref="G248:G250" si="7">F248*E248</f>
        <v>243620000</v>
      </c>
    </row>
    <row r="249" spans="1:7" s="109" customFormat="1" ht="23.25" customHeight="1" x14ac:dyDescent="0.25">
      <c r="A249" s="102"/>
      <c r="B249" s="115" t="s">
        <v>370</v>
      </c>
      <c r="C249" s="113" t="s">
        <v>369</v>
      </c>
      <c r="D249" s="111" t="s">
        <v>185</v>
      </c>
      <c r="E249" s="111">
        <v>1</v>
      </c>
      <c r="F249" s="189">
        <v>30380000</v>
      </c>
      <c r="G249" s="189">
        <f t="shared" si="7"/>
        <v>30380000</v>
      </c>
    </row>
    <row r="250" spans="1:7" s="109" customFormat="1" ht="23.25" customHeight="1" x14ac:dyDescent="0.25">
      <c r="A250" s="102"/>
      <c r="B250" s="115" t="s">
        <v>371</v>
      </c>
      <c r="C250" s="113" t="s">
        <v>369</v>
      </c>
      <c r="D250" s="111" t="s">
        <v>185</v>
      </c>
      <c r="E250" s="111">
        <v>1</v>
      </c>
      <c r="F250" s="189">
        <v>36870000</v>
      </c>
      <c r="G250" s="189">
        <f t="shared" si="7"/>
        <v>36870000</v>
      </c>
    </row>
    <row r="251" spans="1:7" s="109" customFormat="1" ht="23.25" customHeight="1" x14ac:dyDescent="0.25">
      <c r="A251" s="51" t="s">
        <v>427</v>
      </c>
      <c r="B251" s="66" t="s">
        <v>408</v>
      </c>
      <c r="C251" s="122"/>
      <c r="D251" s="214"/>
      <c r="E251" s="113"/>
      <c r="F251" s="128"/>
      <c r="G251" s="189"/>
    </row>
    <row r="252" spans="1:7" s="109" customFormat="1" ht="23.25" customHeight="1" x14ac:dyDescent="0.25">
      <c r="A252" s="102"/>
      <c r="B252" s="116" t="s">
        <v>387</v>
      </c>
      <c r="C252" s="113" t="s">
        <v>369</v>
      </c>
      <c r="D252" s="111" t="s">
        <v>185</v>
      </c>
      <c r="E252" s="111">
        <v>1</v>
      </c>
      <c r="F252" s="189">
        <v>1684270000</v>
      </c>
      <c r="G252" s="189">
        <f t="shared" ref="G252" si="8">F252*E252</f>
        <v>1684270000</v>
      </c>
    </row>
    <row r="253" spans="1:7" s="109" customFormat="1" ht="23.25" customHeight="1" x14ac:dyDescent="0.25">
      <c r="A253" s="51" t="s">
        <v>428</v>
      </c>
      <c r="B253" s="66" t="s">
        <v>409</v>
      </c>
      <c r="C253" s="122"/>
      <c r="D253" s="214"/>
      <c r="E253" s="113"/>
      <c r="F253" s="128"/>
      <c r="G253" s="189"/>
    </row>
    <row r="254" spans="1:7" s="109" customFormat="1" ht="23.25" customHeight="1" x14ac:dyDescent="0.25">
      <c r="A254" s="102"/>
      <c r="B254" s="115" t="s">
        <v>388</v>
      </c>
      <c r="C254" s="113" t="s">
        <v>369</v>
      </c>
      <c r="D254" s="111" t="s">
        <v>185</v>
      </c>
      <c r="E254" s="111">
        <v>1</v>
      </c>
      <c r="F254" s="189">
        <v>902290000</v>
      </c>
      <c r="G254" s="189">
        <f t="shared" ref="G254:G261" si="9">F254*E254</f>
        <v>902290000</v>
      </c>
    </row>
    <row r="255" spans="1:7" s="109" customFormat="1" ht="31.5" x14ac:dyDescent="0.25">
      <c r="A255" s="102"/>
      <c r="B255" s="115" t="s">
        <v>389</v>
      </c>
      <c r="C255" s="113" t="s">
        <v>369</v>
      </c>
      <c r="D255" s="111" t="s">
        <v>185</v>
      </c>
      <c r="E255" s="111">
        <v>6</v>
      </c>
      <c r="F255" s="189">
        <v>199710000</v>
      </c>
      <c r="G255" s="189">
        <f t="shared" si="9"/>
        <v>1198260000</v>
      </c>
    </row>
    <row r="256" spans="1:7" s="109" customFormat="1" ht="23.25" customHeight="1" x14ac:dyDescent="0.25">
      <c r="A256" s="102"/>
      <c r="B256" s="115" t="s">
        <v>390</v>
      </c>
      <c r="C256" s="113" t="s">
        <v>369</v>
      </c>
      <c r="D256" s="111" t="s">
        <v>391</v>
      </c>
      <c r="E256" s="111">
        <v>12</v>
      </c>
      <c r="F256" s="189">
        <v>4390000</v>
      </c>
      <c r="G256" s="189">
        <f t="shared" si="9"/>
        <v>52680000</v>
      </c>
    </row>
    <row r="257" spans="1:7" s="109" customFormat="1" ht="23.25" customHeight="1" x14ac:dyDescent="0.25">
      <c r="A257" s="102"/>
      <c r="B257" s="115" t="s">
        <v>392</v>
      </c>
      <c r="C257" s="113" t="s">
        <v>369</v>
      </c>
      <c r="D257" s="111" t="s">
        <v>393</v>
      </c>
      <c r="E257" s="111">
        <v>1</v>
      </c>
      <c r="F257" s="189">
        <v>525900000</v>
      </c>
      <c r="G257" s="189">
        <f t="shared" si="9"/>
        <v>525900000</v>
      </c>
    </row>
    <row r="258" spans="1:7" s="109" customFormat="1" ht="23.25" customHeight="1" x14ac:dyDescent="0.25">
      <c r="A258" s="102"/>
      <c r="B258" s="115" t="s">
        <v>394</v>
      </c>
      <c r="C258" s="113" t="s">
        <v>369</v>
      </c>
      <c r="D258" s="111" t="s">
        <v>185</v>
      </c>
      <c r="E258" s="111">
        <v>1</v>
      </c>
      <c r="F258" s="189">
        <v>62800000</v>
      </c>
      <c r="G258" s="189">
        <f t="shared" si="9"/>
        <v>62800000</v>
      </c>
    </row>
    <row r="259" spans="1:7" s="109" customFormat="1" ht="23.25" customHeight="1" x14ac:dyDescent="0.25">
      <c r="A259" s="102"/>
      <c r="B259" s="115" t="s">
        <v>395</v>
      </c>
      <c r="C259" s="113" t="s">
        <v>369</v>
      </c>
      <c r="D259" s="111" t="s">
        <v>185</v>
      </c>
      <c r="E259" s="111">
        <v>1</v>
      </c>
      <c r="F259" s="189">
        <v>1500000</v>
      </c>
      <c r="G259" s="189">
        <f t="shared" si="9"/>
        <v>1500000</v>
      </c>
    </row>
    <row r="260" spans="1:7" s="109" customFormat="1" ht="23.25" customHeight="1" x14ac:dyDescent="0.25">
      <c r="A260" s="102"/>
      <c r="B260" s="115" t="s">
        <v>396</v>
      </c>
      <c r="C260" s="113" t="s">
        <v>369</v>
      </c>
      <c r="D260" s="111" t="s">
        <v>185</v>
      </c>
      <c r="E260" s="111">
        <v>4</v>
      </c>
      <c r="F260" s="189">
        <v>14440000</v>
      </c>
      <c r="G260" s="189">
        <f t="shared" si="9"/>
        <v>57760000</v>
      </c>
    </row>
    <row r="261" spans="1:7" s="109" customFormat="1" ht="23.25" customHeight="1" x14ac:dyDescent="0.25">
      <c r="A261" s="102"/>
      <c r="B261" s="115" t="s">
        <v>397</v>
      </c>
      <c r="C261" s="113" t="s">
        <v>369</v>
      </c>
      <c r="D261" s="111" t="s">
        <v>185</v>
      </c>
      <c r="E261" s="111">
        <v>1</v>
      </c>
      <c r="F261" s="189">
        <v>15340000</v>
      </c>
      <c r="G261" s="189">
        <f t="shared" si="9"/>
        <v>15340000</v>
      </c>
    </row>
    <row r="262" spans="1:7" s="109" customFormat="1" ht="31.5" x14ac:dyDescent="0.25">
      <c r="A262" s="102"/>
      <c r="B262" s="115" t="s">
        <v>398</v>
      </c>
      <c r="C262" s="113" t="s">
        <v>399</v>
      </c>
      <c r="D262" s="111" t="s">
        <v>185</v>
      </c>
      <c r="E262" s="111">
        <v>2</v>
      </c>
      <c r="F262" s="189">
        <v>85930000</v>
      </c>
      <c r="G262" s="189">
        <f>F262*E262</f>
        <v>171860000</v>
      </c>
    </row>
    <row r="263" spans="1:7" s="109" customFormat="1" ht="23.25" customHeight="1" x14ac:dyDescent="0.25">
      <c r="A263" s="102"/>
      <c r="B263" s="116" t="s">
        <v>340</v>
      </c>
      <c r="C263" s="113" t="s">
        <v>341</v>
      </c>
      <c r="D263" s="113" t="s">
        <v>342</v>
      </c>
      <c r="E263" s="113">
        <v>5</v>
      </c>
      <c r="F263" s="189">
        <v>15000000</v>
      </c>
      <c r="G263" s="189">
        <f t="shared" ref="G263:G264" si="10">F263*E263</f>
        <v>75000000</v>
      </c>
    </row>
    <row r="264" spans="1:7" s="109" customFormat="1" ht="23.25" customHeight="1" x14ac:dyDescent="0.25">
      <c r="A264" s="102"/>
      <c r="B264" s="116" t="s">
        <v>343</v>
      </c>
      <c r="C264" s="113" t="s">
        <v>344</v>
      </c>
      <c r="D264" s="113" t="s">
        <v>342</v>
      </c>
      <c r="E264" s="111">
        <v>2</v>
      </c>
      <c r="F264" s="189">
        <v>20000000</v>
      </c>
      <c r="G264" s="189">
        <f t="shared" si="10"/>
        <v>40000000</v>
      </c>
    </row>
    <row r="265" spans="1:7" s="109" customFormat="1" ht="23.25" customHeight="1" x14ac:dyDescent="0.25">
      <c r="A265" s="102"/>
      <c r="B265" s="66" t="s">
        <v>470</v>
      </c>
      <c r="C265" s="113"/>
      <c r="D265" s="113"/>
      <c r="E265" s="111"/>
      <c r="F265" s="189"/>
      <c r="G265" s="227">
        <f>+G208</f>
        <v>10557240000</v>
      </c>
    </row>
    <row r="266" spans="1:7" ht="19.5" customHeight="1" x14ac:dyDescent="0.3">
      <c r="A266" s="76" t="s">
        <v>386</v>
      </c>
      <c r="B266" s="73" t="s">
        <v>315</v>
      </c>
      <c r="C266" s="76"/>
      <c r="D266" s="76"/>
      <c r="E266" s="76"/>
      <c r="F266" s="16"/>
      <c r="G266" s="272"/>
    </row>
    <row r="267" spans="1:7" ht="19.5" customHeight="1" x14ac:dyDescent="0.3">
      <c r="A267" s="76"/>
      <c r="B267" s="76" t="s">
        <v>457</v>
      </c>
      <c r="C267" s="76"/>
      <c r="D267" s="76"/>
      <c r="E267" s="76"/>
      <c r="F267" s="16"/>
      <c r="G267" s="272"/>
    </row>
    <row r="268" spans="1:7" s="251" customFormat="1" ht="15.75" x14ac:dyDescent="0.25">
      <c r="A268" s="383">
        <v>1</v>
      </c>
      <c r="B268" s="384" t="s">
        <v>580</v>
      </c>
      <c r="C268" s="383" t="s">
        <v>133</v>
      </c>
      <c r="D268" s="383" t="s">
        <v>37</v>
      </c>
      <c r="E268" s="383">
        <v>3</v>
      </c>
      <c r="F268" s="397">
        <v>169042427</v>
      </c>
      <c r="G268" s="397">
        <f>+F268*E268</f>
        <v>507127281</v>
      </c>
    </row>
    <row r="269" spans="1:7" s="251" customFormat="1" ht="15.75" x14ac:dyDescent="0.25">
      <c r="A269" s="409"/>
      <c r="B269" s="387" t="s">
        <v>112</v>
      </c>
      <c r="C269" s="388"/>
      <c r="D269" s="388"/>
      <c r="E269" s="388"/>
      <c r="F269" s="388"/>
      <c r="G269" s="388"/>
    </row>
    <row r="270" spans="1:7" s="251" customFormat="1" ht="15.75" x14ac:dyDescent="0.25">
      <c r="A270" s="410"/>
      <c r="B270" s="389" t="s">
        <v>113</v>
      </c>
      <c r="C270" s="390"/>
      <c r="D270" s="390"/>
      <c r="E270" s="390"/>
      <c r="F270" s="390"/>
      <c r="G270" s="390"/>
    </row>
    <row r="271" spans="1:7" s="251" customFormat="1" ht="15.75" x14ac:dyDescent="0.25">
      <c r="A271" s="410"/>
      <c r="B271" s="389" t="s">
        <v>136</v>
      </c>
      <c r="C271" s="390"/>
      <c r="D271" s="390"/>
      <c r="E271" s="390"/>
      <c r="F271" s="390"/>
      <c r="G271" s="390"/>
    </row>
    <row r="272" spans="1:7" s="251" customFormat="1" ht="31.5" x14ac:dyDescent="0.25">
      <c r="A272" s="410"/>
      <c r="B272" s="389" t="s">
        <v>115</v>
      </c>
      <c r="C272" s="390"/>
      <c r="D272" s="390"/>
      <c r="E272" s="390"/>
      <c r="F272" s="390"/>
      <c r="G272" s="390"/>
    </row>
    <row r="273" spans="1:7" s="251" customFormat="1" ht="31.5" x14ac:dyDescent="0.25">
      <c r="A273" s="410"/>
      <c r="B273" s="389" t="s">
        <v>116</v>
      </c>
      <c r="C273" s="390"/>
      <c r="D273" s="390"/>
      <c r="E273" s="390"/>
      <c r="F273" s="390"/>
      <c r="G273" s="390"/>
    </row>
    <row r="274" spans="1:7" s="251" customFormat="1" ht="15.75" x14ac:dyDescent="0.25">
      <c r="A274" s="410"/>
      <c r="B274" s="389" t="s">
        <v>117</v>
      </c>
      <c r="C274" s="390"/>
      <c r="D274" s="390"/>
      <c r="E274" s="390"/>
      <c r="F274" s="390"/>
      <c r="G274" s="390"/>
    </row>
    <row r="275" spans="1:7" s="251" customFormat="1" ht="15.75" x14ac:dyDescent="0.25">
      <c r="A275" s="410"/>
      <c r="B275" s="389" t="s">
        <v>173</v>
      </c>
      <c r="C275" s="390"/>
      <c r="D275" s="390"/>
      <c r="E275" s="390"/>
      <c r="F275" s="390"/>
      <c r="G275" s="390"/>
    </row>
    <row r="276" spans="1:7" s="251" customFormat="1" ht="15.75" x14ac:dyDescent="0.25">
      <c r="A276" s="410"/>
      <c r="B276" s="389" t="s">
        <v>174</v>
      </c>
      <c r="C276" s="390"/>
      <c r="D276" s="390"/>
      <c r="E276" s="390"/>
      <c r="F276" s="390"/>
      <c r="G276" s="390"/>
    </row>
    <row r="277" spans="1:7" s="251" customFormat="1" ht="15.75" x14ac:dyDescent="0.25">
      <c r="A277" s="410"/>
      <c r="B277" s="389" t="s">
        <v>118</v>
      </c>
      <c r="C277" s="390"/>
      <c r="D277" s="390"/>
      <c r="E277" s="390"/>
      <c r="F277" s="390"/>
      <c r="G277" s="390"/>
    </row>
    <row r="278" spans="1:7" s="251" customFormat="1" ht="15.75" x14ac:dyDescent="0.25">
      <c r="A278" s="410"/>
      <c r="B278" s="389" t="s">
        <v>119</v>
      </c>
      <c r="C278" s="390"/>
      <c r="D278" s="390"/>
      <c r="E278" s="390"/>
      <c r="F278" s="390"/>
      <c r="G278" s="390"/>
    </row>
    <row r="279" spans="1:7" s="251" customFormat="1" ht="15.75" x14ac:dyDescent="0.25">
      <c r="A279" s="410"/>
      <c r="B279" s="389" t="s">
        <v>120</v>
      </c>
      <c r="C279" s="390"/>
      <c r="D279" s="390"/>
      <c r="E279" s="390"/>
      <c r="F279" s="390"/>
      <c r="G279" s="390"/>
    </row>
    <row r="280" spans="1:7" s="251" customFormat="1" ht="15.75" x14ac:dyDescent="0.25">
      <c r="A280" s="410"/>
      <c r="B280" s="389" t="s">
        <v>121</v>
      </c>
      <c r="C280" s="390"/>
      <c r="D280" s="390"/>
      <c r="E280" s="390"/>
      <c r="F280" s="390"/>
      <c r="G280" s="390"/>
    </row>
    <row r="281" spans="1:7" s="251" customFormat="1" ht="15.75" x14ac:dyDescent="0.25">
      <c r="A281" s="410"/>
      <c r="B281" s="389" t="s">
        <v>175</v>
      </c>
      <c r="C281" s="390"/>
      <c r="D281" s="390"/>
      <c r="E281" s="390"/>
      <c r="F281" s="390"/>
      <c r="G281" s="390"/>
    </row>
    <row r="282" spans="1:7" s="251" customFormat="1" ht="15.75" x14ac:dyDescent="0.25">
      <c r="A282" s="410"/>
      <c r="B282" s="389" t="s">
        <v>176</v>
      </c>
      <c r="C282" s="390"/>
      <c r="D282" s="390"/>
      <c r="E282" s="390"/>
      <c r="F282" s="390"/>
      <c r="G282" s="390"/>
    </row>
    <row r="283" spans="1:7" s="251" customFormat="1" ht="15.75" x14ac:dyDescent="0.25">
      <c r="A283" s="410"/>
      <c r="B283" s="389" t="s">
        <v>122</v>
      </c>
      <c r="C283" s="390"/>
      <c r="D283" s="390"/>
      <c r="E283" s="390"/>
      <c r="F283" s="390"/>
      <c r="G283" s="390"/>
    </row>
    <row r="284" spans="1:7" s="251" customFormat="1" ht="15.75" x14ac:dyDescent="0.25">
      <c r="A284" s="410"/>
      <c r="B284" s="389" t="s">
        <v>123</v>
      </c>
      <c r="C284" s="390"/>
      <c r="D284" s="390"/>
      <c r="E284" s="390"/>
      <c r="F284" s="390"/>
      <c r="G284" s="390"/>
    </row>
    <row r="285" spans="1:7" s="251" customFormat="1" ht="15.75" x14ac:dyDescent="0.25">
      <c r="A285" s="410"/>
      <c r="B285" s="389" t="s">
        <v>124</v>
      </c>
      <c r="C285" s="390"/>
      <c r="D285" s="390"/>
      <c r="E285" s="390"/>
      <c r="F285" s="390"/>
      <c r="G285" s="390"/>
    </row>
    <row r="286" spans="1:7" s="251" customFormat="1" ht="15.75" x14ac:dyDescent="0.25">
      <c r="A286" s="410"/>
      <c r="B286" s="389" t="s">
        <v>125</v>
      </c>
      <c r="C286" s="390"/>
      <c r="D286" s="390"/>
      <c r="E286" s="390"/>
      <c r="F286" s="390"/>
      <c r="G286" s="390"/>
    </row>
    <row r="287" spans="1:7" s="251" customFormat="1" ht="15.75" x14ac:dyDescent="0.25">
      <c r="A287" s="410"/>
      <c r="B287" s="389" t="s">
        <v>126</v>
      </c>
      <c r="C287" s="390"/>
      <c r="D287" s="390"/>
      <c r="E287" s="390"/>
      <c r="F287" s="390"/>
      <c r="G287" s="390"/>
    </row>
    <row r="288" spans="1:7" s="251" customFormat="1" ht="15.75" x14ac:dyDescent="0.25">
      <c r="A288" s="410"/>
      <c r="B288" s="389" t="s">
        <v>127</v>
      </c>
      <c r="C288" s="390"/>
      <c r="D288" s="390"/>
      <c r="E288" s="390"/>
      <c r="F288" s="390"/>
      <c r="G288" s="390"/>
    </row>
    <row r="289" spans="1:7" s="251" customFormat="1" ht="15.75" x14ac:dyDescent="0.25">
      <c r="A289" s="410"/>
      <c r="B289" s="389" t="s">
        <v>128</v>
      </c>
      <c r="C289" s="390"/>
      <c r="D289" s="390"/>
      <c r="E289" s="390"/>
      <c r="F289" s="390"/>
      <c r="G289" s="390"/>
    </row>
    <row r="290" spans="1:7" s="251" customFormat="1" ht="15.75" x14ac:dyDescent="0.25">
      <c r="A290" s="414"/>
      <c r="B290" s="389" t="s">
        <v>129</v>
      </c>
      <c r="C290" s="398"/>
      <c r="D290" s="398"/>
      <c r="E290" s="398"/>
      <c r="F290" s="398"/>
      <c r="G290" s="398"/>
    </row>
    <row r="291" spans="1:7" s="251" customFormat="1" ht="15.75" x14ac:dyDescent="0.25">
      <c r="A291" s="410"/>
      <c r="B291" s="389" t="s">
        <v>130</v>
      </c>
      <c r="C291" s="390"/>
      <c r="D291" s="390"/>
      <c r="E291" s="390"/>
      <c r="F291" s="390"/>
      <c r="G291" s="390"/>
    </row>
    <row r="292" spans="1:7" s="251" customFormat="1" ht="15.75" x14ac:dyDescent="0.25">
      <c r="A292" s="415"/>
      <c r="B292" s="391" t="s">
        <v>131</v>
      </c>
      <c r="C292" s="392"/>
      <c r="D292" s="392"/>
      <c r="E292" s="392"/>
      <c r="F292" s="392"/>
      <c r="G292" s="392"/>
    </row>
    <row r="293" spans="1:7" s="251" customFormat="1" ht="15.75" x14ac:dyDescent="0.25">
      <c r="A293" s="383" t="s">
        <v>581</v>
      </c>
      <c r="B293" s="384" t="s">
        <v>582</v>
      </c>
      <c r="C293" s="383" t="s">
        <v>133</v>
      </c>
      <c r="D293" s="383" t="s">
        <v>65</v>
      </c>
      <c r="E293" s="383">
        <v>3</v>
      </c>
      <c r="F293" s="397">
        <v>62802604</v>
      </c>
      <c r="G293" s="397">
        <f>+F293*E293</f>
        <v>188407812</v>
      </c>
    </row>
    <row r="294" spans="1:7" s="251" customFormat="1" ht="15.75" x14ac:dyDescent="0.25">
      <c r="A294" s="409"/>
      <c r="B294" s="387" t="s">
        <v>135</v>
      </c>
      <c r="C294" s="399"/>
      <c r="D294" s="399"/>
      <c r="E294" s="399"/>
      <c r="F294" s="399"/>
      <c r="G294" s="399"/>
    </row>
    <row r="295" spans="1:7" s="251" customFormat="1" ht="15.75" x14ac:dyDescent="0.25">
      <c r="A295" s="410"/>
      <c r="B295" s="389" t="s">
        <v>113</v>
      </c>
      <c r="C295" s="390"/>
      <c r="D295" s="390"/>
      <c r="E295" s="390"/>
      <c r="F295" s="390"/>
      <c r="G295" s="390"/>
    </row>
    <row r="296" spans="1:7" s="251" customFormat="1" ht="15.75" x14ac:dyDescent="0.25">
      <c r="A296" s="410"/>
      <c r="B296" s="389" t="s">
        <v>134</v>
      </c>
      <c r="C296" s="390"/>
      <c r="D296" s="390"/>
      <c r="E296" s="390"/>
      <c r="F296" s="390"/>
      <c r="G296" s="390"/>
    </row>
    <row r="297" spans="1:7" s="251" customFormat="1" ht="15.75" x14ac:dyDescent="0.25">
      <c r="A297" s="410"/>
      <c r="B297" s="389" t="s">
        <v>136</v>
      </c>
      <c r="C297" s="390"/>
      <c r="D297" s="390"/>
      <c r="E297" s="390"/>
      <c r="F297" s="390"/>
      <c r="G297" s="390"/>
    </row>
    <row r="298" spans="1:7" s="251" customFormat="1" ht="15.75" x14ac:dyDescent="0.25">
      <c r="A298" s="410"/>
      <c r="B298" s="389" t="s">
        <v>137</v>
      </c>
      <c r="C298" s="390"/>
      <c r="D298" s="390"/>
      <c r="E298" s="390"/>
      <c r="F298" s="390"/>
      <c r="G298" s="390"/>
    </row>
    <row r="299" spans="1:7" s="251" customFormat="1" ht="15.75" x14ac:dyDescent="0.25">
      <c r="A299" s="410"/>
      <c r="B299" s="389" t="s">
        <v>138</v>
      </c>
      <c r="C299" s="390"/>
      <c r="D299" s="390"/>
      <c r="E299" s="390"/>
      <c r="F299" s="390"/>
      <c r="G299" s="390"/>
    </row>
    <row r="300" spans="1:7" s="251" customFormat="1" ht="15.75" x14ac:dyDescent="0.25">
      <c r="A300" s="410"/>
      <c r="B300" s="389" t="s">
        <v>139</v>
      </c>
      <c r="C300" s="390"/>
      <c r="D300" s="390"/>
      <c r="E300" s="390"/>
      <c r="F300" s="390"/>
      <c r="G300" s="390"/>
    </row>
    <row r="301" spans="1:7" s="251" customFormat="1" ht="15.75" x14ac:dyDescent="0.25">
      <c r="A301" s="410"/>
      <c r="B301" s="389" t="s">
        <v>140</v>
      </c>
      <c r="C301" s="390"/>
      <c r="D301" s="390"/>
      <c r="E301" s="390"/>
      <c r="F301" s="390"/>
      <c r="G301" s="390"/>
    </row>
    <row r="302" spans="1:7" s="251" customFormat="1" ht="15.75" x14ac:dyDescent="0.25">
      <c r="A302" s="410"/>
      <c r="B302" s="389" t="s">
        <v>141</v>
      </c>
      <c r="C302" s="390"/>
      <c r="D302" s="390"/>
      <c r="E302" s="390"/>
      <c r="F302" s="390"/>
      <c r="G302" s="390"/>
    </row>
    <row r="303" spans="1:7" s="251" customFormat="1" ht="15.75" x14ac:dyDescent="0.25">
      <c r="A303" s="410"/>
      <c r="B303" s="389" t="s">
        <v>142</v>
      </c>
      <c r="C303" s="390"/>
      <c r="D303" s="390"/>
      <c r="E303" s="390"/>
      <c r="F303" s="390"/>
      <c r="G303" s="390"/>
    </row>
    <row r="304" spans="1:7" s="251" customFormat="1" ht="15.75" x14ac:dyDescent="0.25">
      <c r="A304" s="410"/>
      <c r="B304" s="389" t="s">
        <v>143</v>
      </c>
      <c r="C304" s="390"/>
      <c r="D304" s="390"/>
      <c r="E304" s="390"/>
      <c r="F304" s="390"/>
      <c r="G304" s="390"/>
    </row>
    <row r="305" spans="1:7" s="251" customFormat="1" ht="15.75" x14ac:dyDescent="0.25">
      <c r="A305" s="410"/>
      <c r="B305" s="389" t="s">
        <v>144</v>
      </c>
      <c r="C305" s="390"/>
      <c r="D305" s="390"/>
      <c r="E305" s="390"/>
      <c r="F305" s="390"/>
      <c r="G305" s="390"/>
    </row>
    <row r="306" spans="1:7" s="251" customFormat="1" ht="15.75" x14ac:dyDescent="0.25">
      <c r="A306" s="410"/>
      <c r="B306" s="389" t="s">
        <v>145</v>
      </c>
      <c r="C306" s="390"/>
      <c r="D306" s="390"/>
      <c r="E306" s="390"/>
      <c r="F306" s="390"/>
      <c r="G306" s="390"/>
    </row>
    <row r="307" spans="1:7" s="251" customFormat="1" ht="15.75" x14ac:dyDescent="0.25">
      <c r="A307" s="410"/>
      <c r="B307" s="389" t="s">
        <v>146</v>
      </c>
      <c r="C307" s="390"/>
      <c r="D307" s="390"/>
      <c r="E307" s="390"/>
      <c r="F307" s="390"/>
      <c r="G307" s="390"/>
    </row>
    <row r="308" spans="1:7" s="251" customFormat="1" ht="15.75" x14ac:dyDescent="0.25">
      <c r="A308" s="410"/>
      <c r="B308" s="389" t="s">
        <v>147</v>
      </c>
      <c r="C308" s="390"/>
      <c r="D308" s="390"/>
      <c r="E308" s="390"/>
      <c r="F308" s="390"/>
      <c r="G308" s="390"/>
    </row>
    <row r="309" spans="1:7" s="251" customFormat="1" ht="15.75" x14ac:dyDescent="0.25">
      <c r="A309" s="410"/>
      <c r="B309" s="389" t="s">
        <v>148</v>
      </c>
      <c r="C309" s="390"/>
      <c r="D309" s="390"/>
      <c r="E309" s="390"/>
      <c r="F309" s="390"/>
      <c r="G309" s="390"/>
    </row>
    <row r="310" spans="1:7" s="251" customFormat="1" ht="15.75" x14ac:dyDescent="0.25">
      <c r="A310" s="410"/>
      <c r="B310" s="389" t="s">
        <v>124</v>
      </c>
      <c r="C310" s="390"/>
      <c r="D310" s="390"/>
      <c r="E310" s="390"/>
      <c r="F310" s="390"/>
      <c r="G310" s="390"/>
    </row>
    <row r="311" spans="1:7" s="251" customFormat="1" ht="15.75" x14ac:dyDescent="0.25">
      <c r="A311" s="410"/>
      <c r="B311" s="389" t="s">
        <v>149</v>
      </c>
      <c r="C311" s="390"/>
      <c r="D311" s="390"/>
      <c r="E311" s="390"/>
      <c r="F311" s="390"/>
      <c r="G311" s="390"/>
    </row>
    <row r="312" spans="1:7" s="251" customFormat="1" ht="15.75" x14ac:dyDescent="0.25">
      <c r="A312" s="410"/>
      <c r="B312" s="389" t="s">
        <v>127</v>
      </c>
      <c r="C312" s="390"/>
      <c r="D312" s="390"/>
      <c r="E312" s="390"/>
      <c r="F312" s="390"/>
      <c r="G312" s="390"/>
    </row>
    <row r="313" spans="1:7" s="251" customFormat="1" ht="15.75" x14ac:dyDescent="0.25">
      <c r="A313" s="410"/>
      <c r="B313" s="389" t="s">
        <v>128</v>
      </c>
      <c r="C313" s="390"/>
      <c r="D313" s="390"/>
      <c r="E313" s="390"/>
      <c r="F313" s="390"/>
      <c r="G313" s="390"/>
    </row>
    <row r="314" spans="1:7" s="251" customFormat="1" ht="15.75" x14ac:dyDescent="0.25">
      <c r="A314" s="410"/>
      <c r="B314" s="389" t="s">
        <v>129</v>
      </c>
      <c r="C314" s="390"/>
      <c r="D314" s="390"/>
      <c r="E314" s="390"/>
      <c r="F314" s="390"/>
      <c r="G314" s="390"/>
    </row>
    <row r="315" spans="1:7" s="251" customFormat="1" ht="15.75" x14ac:dyDescent="0.25">
      <c r="A315" s="415"/>
      <c r="B315" s="391" t="s">
        <v>150</v>
      </c>
      <c r="C315" s="392"/>
      <c r="D315" s="392"/>
      <c r="E315" s="392"/>
      <c r="F315" s="392"/>
      <c r="G315" s="392"/>
    </row>
    <row r="316" spans="1:7" x14ac:dyDescent="0.3">
      <c r="A316" s="242"/>
      <c r="B316" s="244" t="s">
        <v>469</v>
      </c>
      <c r="C316" s="242"/>
      <c r="D316" s="242"/>
      <c r="E316" s="242"/>
      <c r="F316" s="243"/>
      <c r="G316" s="286">
        <f>+G293+G268</f>
        <v>695535093</v>
      </c>
    </row>
    <row r="317" spans="1:7" s="32" customFormat="1" x14ac:dyDescent="0.3">
      <c r="A317" s="51" t="s">
        <v>464</v>
      </c>
      <c r="B317" s="73" t="s">
        <v>316</v>
      </c>
      <c r="C317" s="33"/>
      <c r="D317" s="182"/>
      <c r="E317" s="182"/>
      <c r="F317" s="75"/>
      <c r="G317" s="280"/>
    </row>
    <row r="318" spans="1:7" s="32" customFormat="1" x14ac:dyDescent="0.3">
      <c r="A318" s="238"/>
      <c r="B318" s="140" t="s">
        <v>457</v>
      </c>
      <c r="C318" s="246"/>
      <c r="D318" s="245"/>
      <c r="E318" s="245"/>
      <c r="F318" s="247"/>
      <c r="G318" s="287"/>
    </row>
    <row r="319" spans="1:7" s="251" customFormat="1" ht="15.75" x14ac:dyDescent="0.25">
      <c r="A319" s="383">
        <v>1</v>
      </c>
      <c r="B319" s="384" t="s">
        <v>190</v>
      </c>
      <c r="C319" s="383" t="s">
        <v>64</v>
      </c>
      <c r="D319" s="383" t="s">
        <v>185</v>
      </c>
      <c r="E319" s="383">
        <v>8</v>
      </c>
      <c r="F319" s="397">
        <v>80408000</v>
      </c>
      <c r="G319" s="397">
        <f>+F319*E319</f>
        <v>643264000</v>
      </c>
    </row>
    <row r="320" spans="1:7" s="251" customFormat="1" ht="18.75" customHeight="1" x14ac:dyDescent="0.25">
      <c r="A320" s="409"/>
      <c r="B320" s="387" t="s">
        <v>192</v>
      </c>
      <c r="C320" s="388"/>
      <c r="D320" s="388"/>
      <c r="E320" s="388"/>
      <c r="F320" s="388"/>
      <c r="G320" s="388"/>
    </row>
    <row r="321" spans="1:7" s="251" customFormat="1" ht="18.75" customHeight="1" x14ac:dyDescent="0.25">
      <c r="A321" s="410"/>
      <c r="B321" s="389" t="s">
        <v>104</v>
      </c>
      <c r="C321" s="390"/>
      <c r="D321" s="390"/>
      <c r="E321" s="390"/>
      <c r="F321" s="390"/>
      <c r="G321" s="390"/>
    </row>
    <row r="322" spans="1:7" s="251" customFormat="1" ht="18.75" customHeight="1" x14ac:dyDescent="0.25">
      <c r="A322" s="410"/>
      <c r="B322" s="389" t="s">
        <v>533</v>
      </c>
      <c r="C322" s="390"/>
      <c r="D322" s="390"/>
      <c r="E322" s="390"/>
      <c r="F322" s="390"/>
      <c r="G322" s="390"/>
    </row>
    <row r="323" spans="1:7" s="251" customFormat="1" ht="15.75" x14ac:dyDescent="0.25">
      <c r="A323" s="410"/>
      <c r="B323" s="389" t="s">
        <v>195</v>
      </c>
      <c r="C323" s="390"/>
      <c r="D323" s="390"/>
      <c r="E323" s="390"/>
      <c r="F323" s="390"/>
      <c r="G323" s="390"/>
    </row>
    <row r="324" spans="1:7" s="251" customFormat="1" ht="15.75" x14ac:dyDescent="0.25">
      <c r="A324" s="410"/>
      <c r="B324" s="389" t="s">
        <v>534</v>
      </c>
      <c r="C324" s="390"/>
      <c r="D324" s="390"/>
      <c r="E324" s="390"/>
      <c r="F324" s="390"/>
      <c r="G324" s="390"/>
    </row>
    <row r="325" spans="1:7" s="251" customFormat="1" ht="15.75" x14ac:dyDescent="0.25">
      <c r="A325" s="410"/>
      <c r="B325" s="389" t="s">
        <v>106</v>
      </c>
      <c r="C325" s="390"/>
      <c r="D325" s="390"/>
      <c r="E325" s="390"/>
      <c r="F325" s="390"/>
      <c r="G325" s="390"/>
    </row>
    <row r="326" spans="1:7" s="251" customFormat="1" ht="15.75" x14ac:dyDescent="0.25">
      <c r="A326" s="410"/>
      <c r="B326" s="389" t="s">
        <v>196</v>
      </c>
      <c r="C326" s="390"/>
      <c r="D326" s="390"/>
      <c r="E326" s="390"/>
      <c r="F326" s="390"/>
      <c r="G326" s="390"/>
    </row>
    <row r="327" spans="1:7" s="251" customFormat="1" ht="15.75" x14ac:dyDescent="0.25">
      <c r="A327" s="410"/>
      <c r="B327" s="389" t="s">
        <v>197</v>
      </c>
      <c r="C327" s="390"/>
      <c r="D327" s="390"/>
      <c r="E327" s="390"/>
      <c r="F327" s="390"/>
      <c r="G327" s="390"/>
    </row>
    <row r="328" spans="1:7" s="251" customFormat="1" ht="15.75" x14ac:dyDescent="0.25">
      <c r="A328" s="410"/>
      <c r="B328" s="389" t="s">
        <v>198</v>
      </c>
      <c r="C328" s="390"/>
      <c r="D328" s="390"/>
      <c r="E328" s="390"/>
      <c r="F328" s="390"/>
      <c r="G328" s="390"/>
    </row>
    <row r="329" spans="1:7" s="251" customFormat="1" ht="15.75" x14ac:dyDescent="0.25">
      <c r="A329" s="410"/>
      <c r="B329" s="389" t="s">
        <v>535</v>
      </c>
      <c r="C329" s="390"/>
      <c r="D329" s="390"/>
      <c r="E329" s="390"/>
      <c r="F329" s="390"/>
      <c r="G329" s="390"/>
    </row>
    <row r="330" spans="1:7" s="251" customFormat="1" ht="15.75" x14ac:dyDescent="0.25">
      <c r="A330" s="410"/>
      <c r="B330" s="389" t="s">
        <v>536</v>
      </c>
      <c r="C330" s="390"/>
      <c r="D330" s="390"/>
      <c r="E330" s="390"/>
      <c r="F330" s="390"/>
      <c r="G330" s="390"/>
    </row>
    <row r="331" spans="1:7" s="251" customFormat="1" ht="15.75" x14ac:dyDescent="0.25">
      <c r="A331" s="410"/>
      <c r="B331" s="389" t="s">
        <v>201</v>
      </c>
      <c r="C331" s="390"/>
      <c r="D331" s="390"/>
      <c r="E331" s="390"/>
      <c r="F331" s="390"/>
      <c r="G331" s="390"/>
    </row>
    <row r="332" spans="1:7" s="251" customFormat="1" ht="15.75" x14ac:dyDescent="0.25">
      <c r="A332" s="410"/>
      <c r="B332" s="389" t="s">
        <v>202</v>
      </c>
      <c r="C332" s="390"/>
      <c r="D332" s="390"/>
      <c r="E332" s="390"/>
      <c r="F332" s="390"/>
      <c r="G332" s="390"/>
    </row>
    <row r="333" spans="1:7" s="251" customFormat="1" ht="15.75" x14ac:dyDescent="0.25">
      <c r="A333" s="410"/>
      <c r="B333" s="389" t="s">
        <v>203</v>
      </c>
      <c r="C333" s="390"/>
      <c r="D333" s="390"/>
      <c r="E333" s="390"/>
      <c r="F333" s="390"/>
      <c r="G333" s="390"/>
    </row>
    <row r="334" spans="1:7" s="251" customFormat="1" ht="15.75" x14ac:dyDescent="0.25">
      <c r="A334" s="410"/>
      <c r="B334" s="389" t="s">
        <v>204</v>
      </c>
      <c r="C334" s="390"/>
      <c r="D334" s="390"/>
      <c r="E334" s="390"/>
      <c r="F334" s="390"/>
      <c r="G334" s="390"/>
    </row>
    <row r="335" spans="1:7" s="251" customFormat="1" ht="20.25" customHeight="1" x14ac:dyDescent="0.25">
      <c r="A335" s="410"/>
      <c r="B335" s="389" t="s">
        <v>107</v>
      </c>
      <c r="C335" s="390"/>
      <c r="D335" s="390"/>
      <c r="E335" s="390"/>
      <c r="F335" s="390"/>
      <c r="G335" s="390"/>
    </row>
    <row r="336" spans="1:7" s="251" customFormat="1" ht="20.25" customHeight="1" x14ac:dyDescent="0.25">
      <c r="A336" s="410"/>
      <c r="B336" s="389" t="s">
        <v>108</v>
      </c>
      <c r="C336" s="390"/>
      <c r="D336" s="390"/>
      <c r="E336" s="390"/>
      <c r="F336" s="390"/>
      <c r="G336" s="390"/>
    </row>
    <row r="337" spans="1:7" s="251" customFormat="1" ht="20.25" customHeight="1" x14ac:dyDescent="0.25">
      <c r="A337" s="410"/>
      <c r="B337" s="389" t="s">
        <v>109</v>
      </c>
      <c r="C337" s="390"/>
      <c r="D337" s="390"/>
      <c r="E337" s="390"/>
      <c r="F337" s="390"/>
      <c r="G337" s="390"/>
    </row>
    <row r="338" spans="1:7" s="251" customFormat="1" ht="15.75" x14ac:dyDescent="0.25">
      <c r="A338" s="410"/>
      <c r="B338" s="389" t="s">
        <v>110</v>
      </c>
      <c r="C338" s="390"/>
      <c r="D338" s="390"/>
      <c r="E338" s="390"/>
      <c r="F338" s="390"/>
      <c r="G338" s="390"/>
    </row>
    <row r="339" spans="1:7" s="251" customFormat="1" ht="31.5" x14ac:dyDescent="0.25">
      <c r="A339" s="410"/>
      <c r="B339" s="389" t="s">
        <v>537</v>
      </c>
      <c r="C339" s="390"/>
      <c r="D339" s="390"/>
      <c r="E339" s="390"/>
      <c r="F339" s="390"/>
      <c r="G339" s="390"/>
    </row>
    <row r="340" spans="1:7" s="251" customFormat="1" ht="21.75" customHeight="1" x14ac:dyDescent="0.25">
      <c r="A340" s="410"/>
      <c r="B340" s="389" t="s">
        <v>538</v>
      </c>
      <c r="C340" s="390"/>
      <c r="D340" s="390"/>
      <c r="E340" s="390"/>
      <c r="F340" s="390"/>
      <c r="G340" s="390"/>
    </row>
    <row r="341" spans="1:7" s="251" customFormat="1" ht="31.5" x14ac:dyDescent="0.25">
      <c r="A341" s="410"/>
      <c r="B341" s="389" t="s">
        <v>539</v>
      </c>
      <c r="C341" s="390"/>
      <c r="D341" s="390"/>
      <c r="E341" s="390"/>
      <c r="F341" s="390"/>
      <c r="G341" s="390"/>
    </row>
    <row r="342" spans="1:7" s="251" customFormat="1" ht="15.75" x14ac:dyDescent="0.25">
      <c r="A342" s="410"/>
      <c r="B342" s="389" t="s">
        <v>540</v>
      </c>
      <c r="C342" s="390"/>
      <c r="D342" s="390"/>
      <c r="E342" s="390"/>
      <c r="F342" s="390"/>
      <c r="G342" s="390"/>
    </row>
    <row r="343" spans="1:7" s="251" customFormat="1" ht="31.5" x14ac:dyDescent="0.25">
      <c r="A343" s="410"/>
      <c r="B343" s="389" t="s">
        <v>541</v>
      </c>
      <c r="C343" s="390"/>
      <c r="D343" s="390"/>
      <c r="E343" s="390"/>
      <c r="F343" s="390"/>
      <c r="G343" s="390"/>
    </row>
    <row r="344" spans="1:7" s="251" customFormat="1" ht="15.75" x14ac:dyDescent="0.25">
      <c r="A344" s="410"/>
      <c r="B344" s="389" t="s">
        <v>542</v>
      </c>
      <c r="C344" s="390"/>
      <c r="D344" s="390"/>
      <c r="E344" s="390"/>
      <c r="F344" s="390"/>
      <c r="G344" s="390"/>
    </row>
    <row r="345" spans="1:7" s="251" customFormat="1" ht="15.75" x14ac:dyDescent="0.25">
      <c r="A345" s="410"/>
      <c r="B345" s="389" t="s">
        <v>111</v>
      </c>
      <c r="C345" s="390"/>
      <c r="D345" s="390"/>
      <c r="E345" s="390"/>
      <c r="F345" s="390"/>
      <c r="G345" s="390"/>
    </row>
    <row r="346" spans="1:7" s="251" customFormat="1" ht="15.75" x14ac:dyDescent="0.25">
      <c r="A346" s="410"/>
      <c r="B346" s="389" t="s">
        <v>543</v>
      </c>
      <c r="C346" s="390"/>
      <c r="D346" s="390"/>
      <c r="E346" s="390"/>
      <c r="F346" s="390"/>
      <c r="G346" s="390"/>
    </row>
    <row r="347" spans="1:7" s="251" customFormat="1" ht="15.75" x14ac:dyDescent="0.25">
      <c r="A347" s="410"/>
      <c r="B347" s="389" t="s">
        <v>534</v>
      </c>
      <c r="C347" s="390"/>
      <c r="D347" s="390"/>
      <c r="E347" s="390"/>
      <c r="F347" s="390"/>
      <c r="G347" s="390"/>
    </row>
    <row r="348" spans="1:7" s="251" customFormat="1" ht="15.75" x14ac:dyDescent="0.25">
      <c r="A348" s="410"/>
      <c r="B348" s="389" t="s">
        <v>106</v>
      </c>
      <c r="C348" s="390"/>
      <c r="D348" s="390"/>
      <c r="E348" s="390"/>
      <c r="F348" s="390"/>
      <c r="G348" s="390"/>
    </row>
    <row r="349" spans="1:7" s="251" customFormat="1" ht="15.75" x14ac:dyDescent="0.25">
      <c r="A349" s="410"/>
      <c r="B349" s="389" t="s">
        <v>206</v>
      </c>
      <c r="C349" s="390"/>
      <c r="D349" s="390"/>
      <c r="E349" s="390"/>
      <c r="F349" s="390"/>
      <c r="G349" s="390"/>
    </row>
    <row r="350" spans="1:7" s="251" customFormat="1" ht="15.75" x14ac:dyDescent="0.25">
      <c r="A350" s="410"/>
      <c r="B350" s="389" t="s">
        <v>544</v>
      </c>
      <c r="C350" s="390"/>
      <c r="D350" s="390"/>
      <c r="E350" s="390"/>
      <c r="F350" s="390"/>
      <c r="G350" s="390"/>
    </row>
    <row r="351" spans="1:7" s="251" customFormat="1" ht="31.5" x14ac:dyDescent="0.25">
      <c r="A351" s="410"/>
      <c r="B351" s="389" t="s">
        <v>545</v>
      </c>
      <c r="C351" s="390"/>
      <c r="D351" s="390"/>
      <c r="E351" s="390"/>
      <c r="F351" s="390"/>
      <c r="G351" s="390"/>
    </row>
    <row r="352" spans="1:7" s="251" customFormat="1" ht="31.5" x14ac:dyDescent="0.25">
      <c r="A352" s="410"/>
      <c r="B352" s="389" t="s">
        <v>546</v>
      </c>
      <c r="C352" s="390"/>
      <c r="D352" s="390"/>
      <c r="E352" s="390"/>
      <c r="F352" s="390"/>
      <c r="G352" s="390"/>
    </row>
    <row r="353" spans="1:7" s="251" customFormat="1" ht="15.75" x14ac:dyDescent="0.25">
      <c r="A353" s="410"/>
      <c r="B353" s="389" t="s">
        <v>210</v>
      </c>
      <c r="C353" s="390"/>
      <c r="D353" s="390"/>
      <c r="E353" s="390"/>
      <c r="F353" s="390"/>
      <c r="G353" s="390"/>
    </row>
    <row r="354" spans="1:7" s="251" customFormat="1" ht="15.75" x14ac:dyDescent="0.25">
      <c r="A354" s="410"/>
      <c r="B354" s="389" t="s">
        <v>547</v>
      </c>
      <c r="C354" s="390"/>
      <c r="D354" s="390"/>
      <c r="E354" s="390"/>
      <c r="F354" s="390"/>
      <c r="G354" s="390"/>
    </row>
    <row r="355" spans="1:7" s="251" customFormat="1" ht="31.5" x14ac:dyDescent="0.25">
      <c r="A355" s="410"/>
      <c r="B355" s="389" t="s">
        <v>548</v>
      </c>
      <c r="C355" s="390"/>
      <c r="D355" s="390"/>
      <c r="E355" s="390"/>
      <c r="F355" s="390"/>
      <c r="G355" s="390"/>
    </row>
    <row r="356" spans="1:7" s="251" customFormat="1" ht="31.5" x14ac:dyDescent="0.25">
      <c r="A356" s="410"/>
      <c r="B356" s="389" t="s">
        <v>549</v>
      </c>
      <c r="C356" s="390"/>
      <c r="D356" s="390"/>
      <c r="E356" s="390"/>
      <c r="F356" s="390"/>
      <c r="G356" s="390"/>
    </row>
    <row r="357" spans="1:7" s="251" customFormat="1" ht="15.75" x14ac:dyDescent="0.25">
      <c r="A357" s="410"/>
      <c r="B357" s="389" t="s">
        <v>107</v>
      </c>
      <c r="C357" s="390"/>
      <c r="D357" s="390"/>
      <c r="E357" s="390"/>
      <c r="F357" s="390"/>
      <c r="G357" s="390"/>
    </row>
    <row r="358" spans="1:7" s="251" customFormat="1" ht="15.75" x14ac:dyDescent="0.25">
      <c r="A358" s="410"/>
      <c r="B358" s="389" t="s">
        <v>108</v>
      </c>
      <c r="C358" s="390"/>
      <c r="D358" s="390"/>
      <c r="E358" s="390"/>
      <c r="F358" s="390"/>
      <c r="G358" s="390"/>
    </row>
    <row r="359" spans="1:7" s="251" customFormat="1" ht="15.75" x14ac:dyDescent="0.25">
      <c r="A359" s="410"/>
      <c r="B359" s="389" t="s">
        <v>109</v>
      </c>
      <c r="C359" s="390"/>
      <c r="D359" s="390"/>
      <c r="E359" s="390"/>
      <c r="F359" s="390"/>
      <c r="G359" s="390"/>
    </row>
    <row r="360" spans="1:7" s="251" customFormat="1" ht="15.75" x14ac:dyDescent="0.25">
      <c r="A360" s="410"/>
      <c r="B360" s="389" t="s">
        <v>110</v>
      </c>
      <c r="C360" s="390"/>
      <c r="D360" s="390"/>
      <c r="E360" s="390"/>
      <c r="F360" s="390"/>
      <c r="G360" s="390"/>
    </row>
    <row r="361" spans="1:7" s="251" customFormat="1" ht="31.5" x14ac:dyDescent="0.25">
      <c r="A361" s="410"/>
      <c r="B361" s="389" t="s">
        <v>537</v>
      </c>
      <c r="C361" s="390"/>
      <c r="D361" s="390"/>
      <c r="E361" s="390"/>
      <c r="F361" s="390"/>
      <c r="G361" s="390"/>
    </row>
    <row r="362" spans="1:7" s="251" customFormat="1" ht="15.75" x14ac:dyDescent="0.25">
      <c r="A362" s="410"/>
      <c r="B362" s="389" t="s">
        <v>538</v>
      </c>
      <c r="C362" s="390"/>
      <c r="D362" s="390"/>
      <c r="E362" s="390"/>
      <c r="F362" s="390"/>
      <c r="G362" s="390"/>
    </row>
    <row r="363" spans="1:7" s="251" customFormat="1" ht="31.5" x14ac:dyDescent="0.25">
      <c r="A363" s="410"/>
      <c r="B363" s="389" t="s">
        <v>550</v>
      </c>
      <c r="C363" s="390"/>
      <c r="D363" s="390"/>
      <c r="E363" s="390"/>
      <c r="F363" s="390"/>
      <c r="G363" s="390"/>
    </row>
    <row r="364" spans="1:7" s="251" customFormat="1" ht="15.75" x14ac:dyDescent="0.25">
      <c r="A364" s="410"/>
      <c r="B364" s="389" t="s">
        <v>551</v>
      </c>
      <c r="C364" s="390"/>
      <c r="D364" s="390"/>
      <c r="E364" s="390"/>
      <c r="F364" s="390"/>
      <c r="G364" s="390"/>
    </row>
    <row r="365" spans="1:7" s="251" customFormat="1" ht="31.5" x14ac:dyDescent="0.25">
      <c r="A365" s="410"/>
      <c r="B365" s="389" t="s">
        <v>552</v>
      </c>
      <c r="C365" s="390"/>
      <c r="D365" s="390"/>
      <c r="E365" s="390"/>
      <c r="F365" s="390"/>
      <c r="G365" s="390"/>
    </row>
    <row r="366" spans="1:7" s="251" customFormat="1" ht="15.75" x14ac:dyDescent="0.25">
      <c r="A366" s="410"/>
      <c r="B366" s="389" t="s">
        <v>553</v>
      </c>
      <c r="C366" s="390"/>
      <c r="D366" s="390"/>
      <c r="E366" s="390"/>
      <c r="F366" s="390"/>
      <c r="G366" s="390"/>
    </row>
    <row r="367" spans="1:7" s="251" customFormat="1" ht="15.75" x14ac:dyDescent="0.25">
      <c r="A367" s="410"/>
      <c r="B367" s="389" t="s">
        <v>111</v>
      </c>
      <c r="C367" s="390"/>
      <c r="D367" s="390"/>
      <c r="E367" s="390"/>
      <c r="F367" s="390"/>
      <c r="G367" s="390"/>
    </row>
    <row r="368" spans="1:7" s="251" customFormat="1" ht="15.75" x14ac:dyDescent="0.25">
      <c r="A368" s="410"/>
      <c r="B368" s="389" t="s">
        <v>214</v>
      </c>
      <c r="C368" s="390"/>
      <c r="D368" s="390"/>
      <c r="E368" s="390"/>
      <c r="F368" s="390"/>
      <c r="G368" s="390"/>
    </row>
    <row r="369" spans="1:7" s="251" customFormat="1" ht="15.75" x14ac:dyDescent="0.25">
      <c r="A369" s="410"/>
      <c r="B369" s="389" t="s">
        <v>534</v>
      </c>
      <c r="C369" s="390"/>
      <c r="D369" s="390"/>
      <c r="E369" s="390"/>
      <c r="F369" s="390"/>
      <c r="G369" s="390"/>
    </row>
    <row r="370" spans="1:7" s="251" customFormat="1" ht="15.75" x14ac:dyDescent="0.25">
      <c r="A370" s="410"/>
      <c r="B370" s="389" t="s">
        <v>106</v>
      </c>
      <c r="C370" s="390"/>
      <c r="D370" s="390"/>
      <c r="E370" s="390"/>
      <c r="F370" s="390"/>
      <c r="G370" s="390"/>
    </row>
    <row r="371" spans="1:7" s="251" customFormat="1" ht="15.75" x14ac:dyDescent="0.25">
      <c r="A371" s="410"/>
      <c r="B371" s="389" t="s">
        <v>554</v>
      </c>
      <c r="C371" s="390"/>
      <c r="D371" s="390"/>
      <c r="E371" s="390"/>
      <c r="F371" s="390"/>
      <c r="G371" s="390"/>
    </row>
    <row r="372" spans="1:7" s="251" customFormat="1" ht="15.75" x14ac:dyDescent="0.25">
      <c r="A372" s="410"/>
      <c r="B372" s="389" t="s">
        <v>555</v>
      </c>
      <c r="C372" s="390"/>
      <c r="D372" s="390"/>
      <c r="E372" s="390"/>
      <c r="F372" s="390"/>
      <c r="G372" s="390"/>
    </row>
    <row r="373" spans="1:7" s="251" customFormat="1" ht="31.5" x14ac:dyDescent="0.25">
      <c r="A373" s="410"/>
      <c r="B373" s="389" t="s">
        <v>549</v>
      </c>
      <c r="C373" s="390"/>
      <c r="D373" s="390"/>
      <c r="E373" s="390"/>
      <c r="F373" s="390"/>
      <c r="G373" s="390"/>
    </row>
    <row r="374" spans="1:7" s="251" customFormat="1" ht="15.75" x14ac:dyDescent="0.25">
      <c r="A374" s="410"/>
      <c r="B374" s="389" t="s">
        <v>107</v>
      </c>
      <c r="C374" s="390"/>
      <c r="D374" s="390"/>
      <c r="E374" s="390"/>
      <c r="F374" s="390"/>
      <c r="G374" s="390"/>
    </row>
    <row r="375" spans="1:7" s="251" customFormat="1" ht="15.75" x14ac:dyDescent="0.25">
      <c r="A375" s="410"/>
      <c r="B375" s="389" t="s">
        <v>108</v>
      </c>
      <c r="C375" s="390"/>
      <c r="D375" s="390"/>
      <c r="E375" s="390"/>
      <c r="F375" s="390"/>
      <c r="G375" s="390"/>
    </row>
    <row r="376" spans="1:7" s="251" customFormat="1" ht="15.75" x14ac:dyDescent="0.25">
      <c r="A376" s="410"/>
      <c r="B376" s="389" t="s">
        <v>109</v>
      </c>
      <c r="C376" s="390"/>
      <c r="D376" s="390"/>
      <c r="E376" s="390"/>
      <c r="F376" s="390"/>
      <c r="G376" s="390"/>
    </row>
    <row r="377" spans="1:7" s="251" customFormat="1" ht="15.75" x14ac:dyDescent="0.25">
      <c r="A377" s="410"/>
      <c r="B377" s="389" t="s">
        <v>110</v>
      </c>
      <c r="C377" s="390"/>
      <c r="D377" s="390"/>
      <c r="E377" s="390"/>
      <c r="F377" s="390"/>
      <c r="G377" s="390"/>
    </row>
    <row r="378" spans="1:7" s="251" customFormat="1" ht="31.5" x14ac:dyDescent="0.25">
      <c r="A378" s="410"/>
      <c r="B378" s="389" t="s">
        <v>556</v>
      </c>
      <c r="C378" s="390"/>
      <c r="D378" s="390"/>
      <c r="E378" s="390"/>
      <c r="F378" s="390"/>
      <c r="G378" s="390"/>
    </row>
    <row r="379" spans="1:7" s="251" customFormat="1" ht="15.75" x14ac:dyDescent="0.25">
      <c r="A379" s="410"/>
      <c r="B379" s="389" t="s">
        <v>538</v>
      </c>
      <c r="C379" s="390"/>
      <c r="D379" s="390"/>
      <c r="E379" s="390"/>
      <c r="F379" s="390"/>
      <c r="G379" s="390"/>
    </row>
    <row r="380" spans="1:7" s="251" customFormat="1" ht="31.5" x14ac:dyDescent="0.25">
      <c r="A380" s="410"/>
      <c r="B380" s="389" t="s">
        <v>550</v>
      </c>
      <c r="C380" s="390"/>
      <c r="D380" s="390"/>
      <c r="E380" s="390"/>
      <c r="F380" s="390"/>
      <c r="G380" s="390"/>
    </row>
    <row r="381" spans="1:7" s="251" customFormat="1" ht="15.75" x14ac:dyDescent="0.25">
      <c r="A381" s="410"/>
      <c r="B381" s="389" t="s">
        <v>551</v>
      </c>
      <c r="C381" s="390"/>
      <c r="D381" s="390"/>
      <c r="E381" s="390"/>
      <c r="F381" s="390"/>
      <c r="G381" s="390"/>
    </row>
    <row r="382" spans="1:7" s="251" customFormat="1" ht="31.5" x14ac:dyDescent="0.25">
      <c r="A382" s="410"/>
      <c r="B382" s="389" t="s">
        <v>552</v>
      </c>
      <c r="C382" s="390"/>
      <c r="D382" s="390"/>
      <c r="E382" s="390"/>
      <c r="F382" s="390"/>
      <c r="G382" s="390"/>
    </row>
    <row r="383" spans="1:7" s="251" customFormat="1" ht="15.75" x14ac:dyDescent="0.25">
      <c r="A383" s="410"/>
      <c r="B383" s="389" t="s">
        <v>553</v>
      </c>
      <c r="C383" s="390"/>
      <c r="D383" s="390"/>
      <c r="E383" s="390"/>
      <c r="F383" s="390"/>
      <c r="G383" s="390"/>
    </row>
    <row r="384" spans="1:7" s="251" customFormat="1" ht="15.75" x14ac:dyDescent="0.25">
      <c r="A384" s="410"/>
      <c r="B384" s="389" t="s">
        <v>111</v>
      </c>
      <c r="C384" s="390"/>
      <c r="D384" s="390"/>
      <c r="E384" s="390"/>
      <c r="F384" s="390"/>
      <c r="G384" s="390"/>
    </row>
    <row r="385" spans="1:7" s="251" customFormat="1" ht="15.75" x14ac:dyDescent="0.25">
      <c r="A385" s="410"/>
      <c r="B385" s="389" t="s">
        <v>557</v>
      </c>
      <c r="C385" s="390"/>
      <c r="D385" s="390"/>
      <c r="E385" s="390"/>
      <c r="F385" s="390"/>
      <c r="G385" s="390"/>
    </row>
    <row r="386" spans="1:7" s="251" customFormat="1" ht="15.75" x14ac:dyDescent="0.25">
      <c r="A386" s="410"/>
      <c r="B386" s="389" t="s">
        <v>534</v>
      </c>
      <c r="C386" s="390"/>
      <c r="D386" s="390"/>
      <c r="E386" s="390"/>
      <c r="F386" s="390"/>
      <c r="G386" s="390"/>
    </row>
    <row r="387" spans="1:7" s="251" customFormat="1" ht="15.75" x14ac:dyDescent="0.25">
      <c r="A387" s="410"/>
      <c r="B387" s="389" t="s">
        <v>106</v>
      </c>
      <c r="C387" s="390"/>
      <c r="D387" s="390"/>
      <c r="E387" s="390"/>
      <c r="F387" s="390"/>
      <c r="G387" s="390"/>
    </row>
    <row r="388" spans="1:7" s="251" customFormat="1" ht="15.75" x14ac:dyDescent="0.25">
      <c r="A388" s="410"/>
      <c r="B388" s="389" t="s">
        <v>219</v>
      </c>
      <c r="C388" s="390"/>
      <c r="D388" s="390"/>
      <c r="E388" s="390"/>
      <c r="F388" s="390"/>
      <c r="G388" s="390"/>
    </row>
    <row r="389" spans="1:7" s="251" customFormat="1" ht="15.75" x14ac:dyDescent="0.25">
      <c r="A389" s="410"/>
      <c r="B389" s="389" t="s">
        <v>558</v>
      </c>
      <c r="C389" s="390"/>
      <c r="D389" s="390"/>
      <c r="E389" s="390"/>
      <c r="F389" s="390"/>
      <c r="G389" s="390"/>
    </row>
    <row r="390" spans="1:7" s="251" customFormat="1" ht="15.75" x14ac:dyDescent="0.25">
      <c r="A390" s="410"/>
      <c r="B390" s="389" t="s">
        <v>221</v>
      </c>
      <c r="C390" s="390"/>
      <c r="D390" s="390"/>
      <c r="E390" s="390"/>
      <c r="F390" s="390"/>
      <c r="G390" s="390"/>
    </row>
    <row r="391" spans="1:7" s="251" customFormat="1" ht="15.75" x14ac:dyDescent="0.25">
      <c r="A391" s="410"/>
      <c r="B391" s="389" t="s">
        <v>222</v>
      </c>
      <c r="C391" s="390"/>
      <c r="D391" s="390"/>
      <c r="E391" s="390"/>
      <c r="F391" s="390"/>
      <c r="G391" s="390"/>
    </row>
    <row r="392" spans="1:7" s="251" customFormat="1" ht="15.75" x14ac:dyDescent="0.25">
      <c r="A392" s="410"/>
      <c r="B392" s="389" t="s">
        <v>223</v>
      </c>
      <c r="C392" s="390"/>
      <c r="D392" s="390"/>
      <c r="E392" s="390"/>
      <c r="F392" s="390"/>
      <c r="G392" s="390"/>
    </row>
    <row r="393" spans="1:7" s="251" customFormat="1" ht="31.5" x14ac:dyDescent="0.25">
      <c r="A393" s="410"/>
      <c r="B393" s="389" t="s">
        <v>559</v>
      </c>
      <c r="C393" s="390"/>
      <c r="D393" s="390"/>
      <c r="E393" s="390"/>
      <c r="F393" s="390"/>
      <c r="G393" s="390"/>
    </row>
    <row r="394" spans="1:7" s="251" customFormat="1" ht="15.75" x14ac:dyDescent="0.25">
      <c r="A394" s="410"/>
      <c r="B394" s="389" t="s">
        <v>560</v>
      </c>
      <c r="C394" s="390"/>
      <c r="D394" s="390"/>
      <c r="E394" s="390"/>
      <c r="F394" s="390"/>
      <c r="G394" s="390"/>
    </row>
    <row r="395" spans="1:7" s="251" customFormat="1" ht="15.75" x14ac:dyDescent="0.25">
      <c r="A395" s="410"/>
      <c r="B395" s="389" t="s">
        <v>107</v>
      </c>
      <c r="C395" s="390"/>
      <c r="D395" s="390"/>
      <c r="E395" s="390"/>
      <c r="F395" s="390"/>
      <c r="G395" s="390"/>
    </row>
    <row r="396" spans="1:7" s="251" customFormat="1" ht="15.75" x14ac:dyDescent="0.25">
      <c r="A396" s="410"/>
      <c r="B396" s="389" t="s">
        <v>108</v>
      </c>
      <c r="C396" s="390"/>
      <c r="D396" s="390"/>
      <c r="E396" s="390"/>
      <c r="F396" s="390"/>
      <c r="G396" s="390"/>
    </row>
    <row r="397" spans="1:7" s="251" customFormat="1" ht="15.75" x14ac:dyDescent="0.25">
      <c r="A397" s="410"/>
      <c r="B397" s="389" t="s">
        <v>109</v>
      </c>
      <c r="C397" s="390"/>
      <c r="D397" s="390"/>
      <c r="E397" s="390"/>
      <c r="F397" s="390"/>
      <c r="G397" s="390"/>
    </row>
    <row r="398" spans="1:7" s="251" customFormat="1" ht="15.75" x14ac:dyDescent="0.25">
      <c r="A398" s="410"/>
      <c r="B398" s="389" t="s">
        <v>110</v>
      </c>
      <c r="C398" s="390"/>
      <c r="D398" s="390"/>
      <c r="E398" s="390"/>
      <c r="F398" s="390"/>
      <c r="G398" s="390"/>
    </row>
    <row r="399" spans="1:7" s="251" customFormat="1" ht="31.5" x14ac:dyDescent="0.25">
      <c r="A399" s="410"/>
      <c r="B399" s="389" t="s">
        <v>556</v>
      </c>
      <c r="C399" s="390"/>
      <c r="D399" s="390"/>
      <c r="E399" s="390"/>
      <c r="F399" s="390"/>
      <c r="G399" s="390"/>
    </row>
    <row r="400" spans="1:7" s="251" customFormat="1" ht="15.75" x14ac:dyDescent="0.25">
      <c r="A400" s="410"/>
      <c r="B400" s="389" t="s">
        <v>538</v>
      </c>
      <c r="C400" s="390"/>
      <c r="D400" s="390"/>
      <c r="E400" s="390"/>
      <c r="F400" s="390"/>
      <c r="G400" s="390"/>
    </row>
    <row r="401" spans="1:7" s="251" customFormat="1" ht="31.5" x14ac:dyDescent="0.25">
      <c r="A401" s="410"/>
      <c r="B401" s="389" t="s">
        <v>550</v>
      </c>
      <c r="C401" s="390"/>
      <c r="D401" s="390"/>
      <c r="E401" s="390"/>
      <c r="F401" s="390"/>
      <c r="G401" s="390"/>
    </row>
    <row r="402" spans="1:7" s="251" customFormat="1" ht="15.75" x14ac:dyDescent="0.25">
      <c r="A402" s="410"/>
      <c r="B402" s="389" t="s">
        <v>551</v>
      </c>
      <c r="C402" s="390"/>
      <c r="D402" s="390"/>
      <c r="E402" s="390"/>
      <c r="F402" s="390"/>
      <c r="G402" s="390"/>
    </row>
    <row r="403" spans="1:7" s="251" customFormat="1" ht="31.5" x14ac:dyDescent="0.25">
      <c r="A403" s="410"/>
      <c r="B403" s="389" t="s">
        <v>541</v>
      </c>
      <c r="C403" s="390"/>
      <c r="D403" s="390"/>
      <c r="E403" s="390"/>
      <c r="F403" s="390"/>
      <c r="G403" s="390"/>
    </row>
    <row r="404" spans="1:7" s="251" customFormat="1" ht="15.75" x14ac:dyDescent="0.25">
      <c r="A404" s="410"/>
      <c r="B404" s="389" t="s">
        <v>542</v>
      </c>
      <c r="C404" s="390"/>
      <c r="D404" s="390"/>
      <c r="E404" s="390"/>
      <c r="F404" s="390"/>
      <c r="G404" s="390"/>
    </row>
    <row r="405" spans="1:7" s="251" customFormat="1" ht="15.75" x14ac:dyDescent="0.25">
      <c r="A405" s="410"/>
      <c r="B405" s="389" t="s">
        <v>111</v>
      </c>
      <c r="C405" s="390"/>
      <c r="D405" s="390"/>
      <c r="E405" s="390"/>
      <c r="F405" s="390"/>
      <c r="G405" s="390"/>
    </row>
    <row r="406" spans="1:7" s="251" customFormat="1" ht="15.75" x14ac:dyDescent="0.25">
      <c r="A406" s="410"/>
      <c r="B406" s="389" t="s">
        <v>225</v>
      </c>
      <c r="C406" s="390"/>
      <c r="D406" s="390"/>
      <c r="E406" s="390"/>
      <c r="F406" s="390"/>
      <c r="G406" s="390"/>
    </row>
    <row r="407" spans="1:7" s="251" customFormat="1" ht="15.75" x14ac:dyDescent="0.25">
      <c r="A407" s="410"/>
      <c r="B407" s="389" t="s">
        <v>534</v>
      </c>
      <c r="C407" s="390"/>
      <c r="D407" s="390"/>
      <c r="E407" s="390"/>
      <c r="F407" s="390"/>
      <c r="G407" s="390"/>
    </row>
    <row r="408" spans="1:7" s="251" customFormat="1" ht="15.75" x14ac:dyDescent="0.25">
      <c r="A408" s="410"/>
      <c r="B408" s="389" t="s">
        <v>106</v>
      </c>
      <c r="C408" s="390"/>
      <c r="D408" s="390"/>
      <c r="E408" s="390"/>
      <c r="F408" s="390"/>
      <c r="G408" s="390"/>
    </row>
    <row r="409" spans="1:7" s="251" customFormat="1" ht="15.75" x14ac:dyDescent="0.25">
      <c r="A409" s="410"/>
      <c r="B409" s="389" t="s">
        <v>226</v>
      </c>
      <c r="C409" s="390"/>
      <c r="D409" s="390"/>
      <c r="E409" s="390"/>
      <c r="F409" s="390"/>
      <c r="G409" s="390"/>
    </row>
    <row r="410" spans="1:7" s="251" customFormat="1" ht="15.75" x14ac:dyDescent="0.25">
      <c r="A410" s="410"/>
      <c r="B410" s="389" t="s">
        <v>561</v>
      </c>
      <c r="C410" s="390"/>
      <c r="D410" s="390"/>
      <c r="E410" s="390"/>
      <c r="F410" s="390"/>
      <c r="G410" s="390"/>
    </row>
    <row r="411" spans="1:7" s="251" customFormat="1" ht="15.75" x14ac:dyDescent="0.25">
      <c r="A411" s="410"/>
      <c r="B411" s="389" t="s">
        <v>228</v>
      </c>
      <c r="C411" s="390"/>
      <c r="D411" s="390"/>
      <c r="E411" s="390"/>
      <c r="F411" s="390"/>
      <c r="G411" s="390"/>
    </row>
    <row r="412" spans="1:7" s="251" customFormat="1" ht="15.75" x14ac:dyDescent="0.25">
      <c r="A412" s="410"/>
      <c r="B412" s="389" t="s">
        <v>229</v>
      </c>
      <c r="C412" s="390"/>
      <c r="D412" s="390"/>
      <c r="E412" s="390"/>
      <c r="F412" s="390"/>
      <c r="G412" s="390"/>
    </row>
    <row r="413" spans="1:7" s="251" customFormat="1" ht="31.5" x14ac:dyDescent="0.25">
      <c r="A413" s="410"/>
      <c r="B413" s="389" t="s">
        <v>562</v>
      </c>
      <c r="C413" s="390"/>
      <c r="D413" s="390"/>
      <c r="E413" s="390"/>
      <c r="F413" s="390"/>
      <c r="G413" s="390"/>
    </row>
    <row r="414" spans="1:7" s="251" customFormat="1" ht="15.75" x14ac:dyDescent="0.25">
      <c r="A414" s="410"/>
      <c r="B414" s="389" t="s">
        <v>107</v>
      </c>
      <c r="C414" s="390"/>
      <c r="D414" s="390"/>
      <c r="E414" s="390"/>
      <c r="F414" s="390"/>
      <c r="G414" s="390"/>
    </row>
    <row r="415" spans="1:7" s="251" customFormat="1" ht="15.75" x14ac:dyDescent="0.25">
      <c r="A415" s="410"/>
      <c r="B415" s="389" t="s">
        <v>108</v>
      </c>
      <c r="C415" s="390"/>
      <c r="D415" s="390"/>
      <c r="E415" s="390"/>
      <c r="F415" s="390"/>
      <c r="G415" s="390"/>
    </row>
    <row r="416" spans="1:7" s="251" customFormat="1" ht="15.75" x14ac:dyDescent="0.25">
      <c r="A416" s="410"/>
      <c r="B416" s="389" t="s">
        <v>109</v>
      </c>
      <c r="C416" s="390"/>
      <c r="D416" s="390"/>
      <c r="E416" s="390"/>
      <c r="F416" s="390"/>
      <c r="G416" s="390"/>
    </row>
    <row r="417" spans="1:7" s="251" customFormat="1" ht="15.75" x14ac:dyDescent="0.25">
      <c r="A417" s="410"/>
      <c r="B417" s="389" t="s">
        <v>110</v>
      </c>
      <c r="C417" s="390"/>
      <c r="D417" s="390"/>
      <c r="E417" s="390"/>
      <c r="F417" s="390"/>
      <c r="G417" s="390"/>
    </row>
    <row r="418" spans="1:7" s="251" customFormat="1" ht="31.5" x14ac:dyDescent="0.25">
      <c r="A418" s="410"/>
      <c r="B418" s="389" t="s">
        <v>563</v>
      </c>
      <c r="C418" s="390"/>
      <c r="D418" s="390"/>
      <c r="E418" s="390"/>
      <c r="F418" s="390"/>
      <c r="G418" s="390"/>
    </row>
    <row r="419" spans="1:7" s="251" customFormat="1" ht="15.75" x14ac:dyDescent="0.25">
      <c r="A419" s="410"/>
      <c r="B419" s="389" t="s">
        <v>564</v>
      </c>
      <c r="C419" s="390"/>
      <c r="D419" s="390"/>
      <c r="E419" s="390"/>
      <c r="F419" s="390"/>
      <c r="G419" s="390"/>
    </row>
    <row r="420" spans="1:7" s="251" customFormat="1" ht="31.5" x14ac:dyDescent="0.25">
      <c r="A420" s="410"/>
      <c r="B420" s="389" t="s">
        <v>550</v>
      </c>
      <c r="C420" s="390"/>
      <c r="D420" s="390"/>
      <c r="E420" s="390"/>
      <c r="F420" s="390"/>
      <c r="G420" s="390"/>
    </row>
    <row r="421" spans="1:7" s="251" customFormat="1" ht="15.75" x14ac:dyDescent="0.25">
      <c r="A421" s="410"/>
      <c r="B421" s="389" t="s">
        <v>551</v>
      </c>
      <c r="C421" s="390"/>
      <c r="D421" s="390"/>
      <c r="E421" s="390"/>
      <c r="F421" s="390"/>
      <c r="G421" s="390"/>
    </row>
    <row r="422" spans="1:7" s="251" customFormat="1" ht="31.5" x14ac:dyDescent="0.25">
      <c r="A422" s="410"/>
      <c r="B422" s="389" t="s">
        <v>565</v>
      </c>
      <c r="C422" s="390"/>
      <c r="D422" s="390"/>
      <c r="E422" s="390"/>
      <c r="F422" s="390"/>
      <c r="G422" s="390"/>
    </row>
    <row r="423" spans="1:7" s="251" customFormat="1" ht="15.75" x14ac:dyDescent="0.25">
      <c r="A423" s="410"/>
      <c r="B423" s="389" t="s">
        <v>566</v>
      </c>
      <c r="C423" s="390"/>
      <c r="D423" s="390"/>
      <c r="E423" s="390"/>
      <c r="F423" s="390"/>
      <c r="G423" s="390"/>
    </row>
    <row r="424" spans="1:7" s="251" customFormat="1" ht="15.75" x14ac:dyDescent="0.25">
      <c r="A424" s="410"/>
      <c r="B424" s="389" t="s">
        <v>111</v>
      </c>
      <c r="C424" s="390"/>
      <c r="D424" s="390"/>
      <c r="E424" s="390"/>
      <c r="F424" s="390"/>
      <c r="G424" s="390"/>
    </row>
    <row r="425" spans="1:7" s="251" customFormat="1" ht="15.75" x14ac:dyDescent="0.25">
      <c r="A425" s="410"/>
      <c r="B425" s="389" t="s">
        <v>248</v>
      </c>
      <c r="C425" s="390"/>
      <c r="D425" s="390"/>
      <c r="E425" s="390"/>
      <c r="F425" s="390"/>
      <c r="G425" s="390"/>
    </row>
    <row r="426" spans="1:7" s="251" customFormat="1" ht="15.75" x14ac:dyDescent="0.25">
      <c r="A426" s="410"/>
      <c r="B426" s="389" t="s">
        <v>249</v>
      </c>
      <c r="C426" s="390"/>
      <c r="D426" s="390"/>
      <c r="E426" s="390"/>
      <c r="F426" s="390"/>
      <c r="G426" s="390"/>
    </row>
    <row r="427" spans="1:7" s="251" customFormat="1" ht="15.75" x14ac:dyDescent="0.25">
      <c r="A427" s="410"/>
      <c r="B427" s="389" t="s">
        <v>567</v>
      </c>
      <c r="C427" s="390"/>
      <c r="D427" s="390"/>
      <c r="E427" s="390"/>
      <c r="F427" s="390"/>
      <c r="G427" s="390"/>
    </row>
    <row r="428" spans="1:7" s="251" customFormat="1" ht="15.75" x14ac:dyDescent="0.25">
      <c r="A428" s="410"/>
      <c r="B428" s="389" t="s">
        <v>568</v>
      </c>
      <c r="C428" s="390"/>
      <c r="D428" s="390"/>
      <c r="E428" s="390"/>
      <c r="F428" s="390"/>
      <c r="G428" s="390"/>
    </row>
    <row r="429" spans="1:7" s="251" customFormat="1" ht="15.75" x14ac:dyDescent="0.25">
      <c r="A429" s="410"/>
      <c r="B429" s="389" t="s">
        <v>252</v>
      </c>
      <c r="C429" s="390"/>
      <c r="D429" s="390"/>
      <c r="E429" s="390"/>
      <c r="F429" s="390"/>
      <c r="G429" s="390"/>
    </row>
    <row r="430" spans="1:7" s="251" customFormat="1" ht="15.75" x14ac:dyDescent="0.25">
      <c r="A430" s="410"/>
      <c r="B430" s="389" t="s">
        <v>253</v>
      </c>
      <c r="C430" s="390"/>
      <c r="D430" s="390"/>
      <c r="E430" s="390"/>
      <c r="F430" s="390"/>
      <c r="G430" s="390"/>
    </row>
    <row r="431" spans="1:7" s="251" customFormat="1" ht="15.75" x14ac:dyDescent="0.25">
      <c r="A431" s="410"/>
      <c r="B431" s="389" t="s">
        <v>569</v>
      </c>
      <c r="C431" s="390"/>
      <c r="D431" s="390"/>
      <c r="E431" s="390"/>
      <c r="F431" s="390"/>
      <c r="G431" s="390"/>
    </row>
    <row r="432" spans="1:7" s="251" customFormat="1" ht="31.5" x14ac:dyDescent="0.25">
      <c r="A432" s="410"/>
      <c r="B432" s="389" t="s">
        <v>570</v>
      </c>
      <c r="C432" s="390"/>
      <c r="D432" s="390"/>
      <c r="E432" s="390"/>
      <c r="F432" s="390"/>
      <c r="G432" s="390"/>
    </row>
    <row r="433" spans="1:7" s="251" customFormat="1" ht="15.75" x14ac:dyDescent="0.25">
      <c r="A433" s="410"/>
      <c r="B433" s="389" t="s">
        <v>256</v>
      </c>
      <c r="C433" s="390"/>
      <c r="D433" s="390"/>
      <c r="E433" s="390"/>
      <c r="F433" s="390"/>
      <c r="G433" s="390"/>
    </row>
    <row r="434" spans="1:7" s="251" customFormat="1" ht="15.75" x14ac:dyDescent="0.25">
      <c r="A434" s="410"/>
      <c r="B434" s="389" t="s">
        <v>571</v>
      </c>
      <c r="C434" s="390"/>
      <c r="D434" s="390"/>
      <c r="E434" s="390"/>
      <c r="F434" s="390"/>
      <c r="G434" s="390"/>
    </row>
    <row r="435" spans="1:7" s="251" customFormat="1" ht="31.5" x14ac:dyDescent="0.25">
      <c r="A435" s="410"/>
      <c r="B435" s="389" t="s">
        <v>572</v>
      </c>
      <c r="C435" s="390"/>
      <c r="D435" s="390"/>
      <c r="E435" s="390"/>
      <c r="F435" s="390"/>
      <c r="G435" s="390"/>
    </row>
    <row r="436" spans="1:7" s="251" customFormat="1" ht="15.75" x14ac:dyDescent="0.25">
      <c r="A436" s="410"/>
      <c r="B436" s="389" t="s">
        <v>573</v>
      </c>
      <c r="C436" s="390"/>
      <c r="D436" s="390"/>
      <c r="E436" s="390"/>
      <c r="F436" s="390"/>
      <c r="G436" s="390"/>
    </row>
    <row r="437" spans="1:7" s="251" customFormat="1" ht="15.75" x14ac:dyDescent="0.25">
      <c r="A437" s="410"/>
      <c r="B437" s="389" t="s">
        <v>259</v>
      </c>
      <c r="C437" s="390"/>
      <c r="D437" s="390"/>
      <c r="E437" s="390"/>
      <c r="F437" s="390"/>
      <c r="G437" s="390"/>
    </row>
    <row r="438" spans="1:7" s="251" customFormat="1" ht="15.75" x14ac:dyDescent="0.25">
      <c r="A438" s="410"/>
      <c r="B438" s="389" t="s">
        <v>260</v>
      </c>
      <c r="C438" s="390"/>
      <c r="D438" s="390"/>
      <c r="E438" s="390"/>
      <c r="F438" s="390"/>
      <c r="G438" s="390"/>
    </row>
    <row r="439" spans="1:7" s="251" customFormat="1" ht="15.75" x14ac:dyDescent="0.25">
      <c r="A439" s="410"/>
      <c r="B439" s="389" t="s">
        <v>574</v>
      </c>
      <c r="C439" s="390"/>
      <c r="D439" s="390"/>
      <c r="E439" s="390"/>
      <c r="F439" s="390"/>
      <c r="G439" s="390"/>
    </row>
    <row r="440" spans="1:7" s="251" customFormat="1" ht="31.5" x14ac:dyDescent="0.25">
      <c r="A440" s="410"/>
      <c r="B440" s="389" t="s">
        <v>575</v>
      </c>
      <c r="C440" s="390"/>
      <c r="D440" s="390"/>
      <c r="E440" s="390"/>
      <c r="F440" s="390"/>
      <c r="G440" s="390"/>
    </row>
    <row r="441" spans="1:7" s="251" customFormat="1" ht="15.75" x14ac:dyDescent="0.25">
      <c r="A441" s="410"/>
      <c r="B441" s="389" t="s">
        <v>576</v>
      </c>
      <c r="C441" s="390"/>
      <c r="D441" s="390"/>
      <c r="E441" s="390"/>
      <c r="F441" s="390"/>
      <c r="G441" s="390"/>
    </row>
    <row r="442" spans="1:7" s="251" customFormat="1" ht="15.75" x14ac:dyDescent="0.25">
      <c r="A442" s="410"/>
      <c r="B442" s="389" t="s">
        <v>263</v>
      </c>
      <c r="C442" s="390"/>
      <c r="D442" s="390"/>
      <c r="E442" s="390"/>
      <c r="F442" s="390"/>
      <c r="G442" s="390"/>
    </row>
    <row r="443" spans="1:7" s="251" customFormat="1" ht="15.75" x14ac:dyDescent="0.25">
      <c r="A443" s="410"/>
      <c r="B443" s="389" t="s">
        <v>264</v>
      </c>
      <c r="C443" s="390"/>
      <c r="D443" s="390"/>
      <c r="E443" s="390"/>
      <c r="F443" s="390"/>
      <c r="G443" s="390"/>
    </row>
    <row r="444" spans="1:7" s="251" customFormat="1" ht="15.75" x14ac:dyDescent="0.25">
      <c r="A444" s="410"/>
      <c r="B444" s="389" t="s">
        <v>265</v>
      </c>
      <c r="C444" s="390"/>
      <c r="D444" s="390"/>
      <c r="E444" s="390"/>
      <c r="F444" s="390"/>
      <c r="G444" s="390"/>
    </row>
    <row r="445" spans="1:7" s="251" customFormat="1" ht="15.75" x14ac:dyDescent="0.25">
      <c r="A445" s="410"/>
      <c r="B445" s="389" t="s">
        <v>266</v>
      </c>
      <c r="C445" s="390"/>
      <c r="D445" s="390"/>
      <c r="E445" s="390"/>
      <c r="F445" s="390"/>
      <c r="G445" s="390"/>
    </row>
    <row r="446" spans="1:7" s="251" customFormat="1" ht="15.75" x14ac:dyDescent="0.25">
      <c r="A446" s="410"/>
      <c r="B446" s="389" t="s">
        <v>267</v>
      </c>
      <c r="C446" s="390"/>
      <c r="D446" s="390"/>
      <c r="E446" s="390"/>
      <c r="F446" s="390"/>
      <c r="G446" s="390"/>
    </row>
    <row r="447" spans="1:7" s="251" customFormat="1" ht="15.75" x14ac:dyDescent="0.25">
      <c r="A447" s="410"/>
      <c r="B447" s="389" t="s">
        <v>268</v>
      </c>
      <c r="C447" s="390"/>
      <c r="D447" s="390"/>
      <c r="E447" s="390"/>
      <c r="F447" s="390"/>
      <c r="G447" s="390"/>
    </row>
    <row r="448" spans="1:7" s="251" customFormat="1" ht="15.75" x14ac:dyDescent="0.25">
      <c r="A448" s="410"/>
      <c r="B448" s="389" t="s">
        <v>269</v>
      </c>
      <c r="C448" s="390"/>
      <c r="D448" s="390"/>
      <c r="E448" s="390"/>
      <c r="F448" s="390"/>
      <c r="G448" s="390"/>
    </row>
    <row r="449" spans="1:7" s="251" customFormat="1" ht="15.75" x14ac:dyDescent="0.25">
      <c r="A449" s="410"/>
      <c r="B449" s="389" t="s">
        <v>270</v>
      </c>
      <c r="C449" s="390"/>
      <c r="D449" s="390"/>
      <c r="E449" s="390"/>
      <c r="F449" s="390"/>
      <c r="G449" s="390"/>
    </row>
    <row r="450" spans="1:7" s="251" customFormat="1" ht="15.75" x14ac:dyDescent="0.25">
      <c r="A450" s="410"/>
      <c r="B450" s="389" t="s">
        <v>271</v>
      </c>
      <c r="C450" s="390"/>
      <c r="D450" s="390"/>
      <c r="E450" s="390"/>
      <c r="F450" s="390"/>
      <c r="G450" s="390"/>
    </row>
    <row r="451" spans="1:7" s="251" customFormat="1" ht="15.75" x14ac:dyDescent="0.25">
      <c r="A451" s="410"/>
      <c r="B451" s="389" t="s">
        <v>272</v>
      </c>
      <c r="C451" s="390"/>
      <c r="D451" s="390"/>
      <c r="E451" s="390"/>
      <c r="F451" s="390"/>
      <c r="G451" s="390"/>
    </row>
    <row r="452" spans="1:7" s="251" customFormat="1" ht="15.75" x14ac:dyDescent="0.25">
      <c r="A452" s="410"/>
      <c r="B452" s="389" t="s">
        <v>265</v>
      </c>
      <c r="C452" s="390"/>
      <c r="D452" s="390"/>
      <c r="E452" s="390"/>
      <c r="F452" s="390"/>
      <c r="G452" s="390"/>
    </row>
    <row r="453" spans="1:7" s="251" customFormat="1" ht="31.5" x14ac:dyDescent="0.25">
      <c r="A453" s="410"/>
      <c r="B453" s="389" t="s">
        <v>273</v>
      </c>
      <c r="C453" s="390"/>
      <c r="D453" s="390"/>
      <c r="E453" s="390"/>
      <c r="F453" s="390"/>
      <c r="G453" s="390"/>
    </row>
    <row r="454" spans="1:7" s="251" customFormat="1" ht="31.5" x14ac:dyDescent="0.25">
      <c r="A454" s="410"/>
      <c r="B454" s="389" t="s">
        <v>274</v>
      </c>
      <c r="C454" s="390"/>
      <c r="D454" s="390"/>
      <c r="E454" s="390"/>
      <c r="F454" s="390"/>
      <c r="G454" s="390"/>
    </row>
    <row r="455" spans="1:7" s="251" customFormat="1" ht="15.75" x14ac:dyDescent="0.25">
      <c r="A455" s="410"/>
      <c r="B455" s="389" t="s">
        <v>275</v>
      </c>
      <c r="C455" s="390"/>
      <c r="D455" s="390"/>
      <c r="E455" s="390"/>
      <c r="F455" s="390"/>
      <c r="G455" s="390"/>
    </row>
    <row r="456" spans="1:7" s="251" customFormat="1" ht="15.75" x14ac:dyDescent="0.25">
      <c r="A456" s="410"/>
      <c r="B456" s="389" t="s">
        <v>276</v>
      </c>
      <c r="C456" s="390"/>
      <c r="D456" s="390"/>
      <c r="E456" s="390"/>
      <c r="F456" s="390"/>
      <c r="G456" s="390"/>
    </row>
    <row r="457" spans="1:7" s="251" customFormat="1" ht="15.75" x14ac:dyDescent="0.25">
      <c r="A457" s="410"/>
      <c r="B457" s="389" t="s">
        <v>277</v>
      </c>
      <c r="C457" s="390"/>
      <c r="D457" s="390"/>
      <c r="E457" s="390"/>
      <c r="F457" s="390"/>
      <c r="G457" s="390"/>
    </row>
    <row r="458" spans="1:7" s="251" customFormat="1" ht="15.75" x14ac:dyDescent="0.25">
      <c r="A458" s="410"/>
      <c r="B458" s="389" t="s">
        <v>278</v>
      </c>
      <c r="C458" s="390"/>
      <c r="D458" s="390"/>
      <c r="E458" s="390"/>
      <c r="F458" s="390"/>
      <c r="G458" s="390"/>
    </row>
    <row r="459" spans="1:7" s="251" customFormat="1" ht="15.75" x14ac:dyDescent="0.25">
      <c r="A459" s="410"/>
      <c r="B459" s="389" t="s">
        <v>279</v>
      </c>
      <c r="C459" s="390"/>
      <c r="D459" s="390"/>
      <c r="E459" s="390"/>
      <c r="F459" s="390"/>
      <c r="G459" s="390"/>
    </row>
    <row r="460" spans="1:7" s="251" customFormat="1" ht="15.75" x14ac:dyDescent="0.25">
      <c r="A460" s="410"/>
      <c r="B460" s="389" t="s">
        <v>280</v>
      </c>
      <c r="C460" s="390"/>
      <c r="D460" s="390"/>
      <c r="E460" s="390"/>
      <c r="F460" s="390"/>
      <c r="G460" s="390"/>
    </row>
    <row r="461" spans="1:7" s="251" customFormat="1" ht="15.75" x14ac:dyDescent="0.25">
      <c r="A461" s="410"/>
      <c r="B461" s="389" t="s">
        <v>281</v>
      </c>
      <c r="C461" s="390"/>
      <c r="D461" s="390"/>
      <c r="E461" s="390"/>
      <c r="F461" s="390"/>
      <c r="G461" s="390"/>
    </row>
    <row r="462" spans="1:7" s="251" customFormat="1" ht="15.75" x14ac:dyDescent="0.25">
      <c r="A462" s="410"/>
      <c r="B462" s="389" t="s">
        <v>282</v>
      </c>
      <c r="C462" s="390"/>
      <c r="D462" s="390"/>
      <c r="E462" s="390"/>
      <c r="F462" s="390"/>
      <c r="G462" s="390"/>
    </row>
    <row r="463" spans="1:7" s="251" customFormat="1" ht="15.75" x14ac:dyDescent="0.25">
      <c r="A463" s="410"/>
      <c r="B463" s="389" t="s">
        <v>265</v>
      </c>
      <c r="C463" s="390"/>
      <c r="D463" s="390"/>
      <c r="E463" s="390"/>
      <c r="F463" s="390"/>
      <c r="G463" s="390"/>
    </row>
    <row r="464" spans="1:7" s="251" customFormat="1" ht="31.5" x14ac:dyDescent="0.25">
      <c r="A464" s="410"/>
      <c r="B464" s="389" t="s">
        <v>283</v>
      </c>
      <c r="C464" s="390"/>
      <c r="D464" s="390"/>
      <c r="E464" s="390"/>
      <c r="F464" s="390"/>
      <c r="G464" s="390"/>
    </row>
    <row r="465" spans="1:7" s="251" customFormat="1" ht="31.5" x14ac:dyDescent="0.25">
      <c r="A465" s="410"/>
      <c r="B465" s="389" t="s">
        <v>284</v>
      </c>
      <c r="C465" s="390"/>
      <c r="D465" s="390"/>
      <c r="E465" s="390"/>
      <c r="F465" s="390"/>
      <c r="G465" s="390"/>
    </row>
    <row r="466" spans="1:7" s="251" customFormat="1" ht="15.75" x14ac:dyDescent="0.25">
      <c r="A466" s="410"/>
      <c r="B466" s="389" t="s">
        <v>275</v>
      </c>
      <c r="C466" s="390"/>
      <c r="D466" s="390"/>
      <c r="E466" s="390"/>
      <c r="F466" s="390"/>
      <c r="G466" s="390"/>
    </row>
    <row r="467" spans="1:7" s="251" customFormat="1" ht="15.75" x14ac:dyDescent="0.25">
      <c r="A467" s="410"/>
      <c r="B467" s="389" t="s">
        <v>276</v>
      </c>
      <c r="C467" s="390"/>
      <c r="D467" s="390"/>
      <c r="E467" s="390"/>
      <c r="F467" s="390"/>
      <c r="G467" s="390"/>
    </row>
    <row r="468" spans="1:7" s="251" customFormat="1" ht="15.75" x14ac:dyDescent="0.25">
      <c r="A468" s="410"/>
      <c r="B468" s="389" t="s">
        <v>279</v>
      </c>
      <c r="C468" s="390"/>
      <c r="D468" s="390"/>
      <c r="E468" s="390"/>
      <c r="F468" s="390"/>
      <c r="G468" s="390"/>
    </row>
    <row r="469" spans="1:7" s="251" customFormat="1" ht="15.75" x14ac:dyDescent="0.25">
      <c r="A469" s="410"/>
      <c r="B469" s="389" t="s">
        <v>577</v>
      </c>
      <c r="C469" s="390"/>
      <c r="D469" s="390"/>
      <c r="E469" s="390"/>
      <c r="F469" s="390"/>
      <c r="G469" s="390"/>
    </row>
    <row r="470" spans="1:7" s="251" customFormat="1" ht="15.75" x14ac:dyDescent="0.25">
      <c r="A470" s="410"/>
      <c r="B470" s="389" t="s">
        <v>286</v>
      </c>
      <c r="C470" s="390"/>
      <c r="D470" s="390"/>
      <c r="E470" s="390"/>
      <c r="F470" s="390"/>
      <c r="G470" s="390"/>
    </row>
    <row r="471" spans="1:7" s="251" customFormat="1" ht="15.75" x14ac:dyDescent="0.25">
      <c r="A471" s="410"/>
      <c r="B471" s="389" t="s">
        <v>287</v>
      </c>
      <c r="C471" s="390"/>
      <c r="D471" s="390"/>
      <c r="E471" s="390"/>
      <c r="F471" s="390"/>
      <c r="G471" s="390"/>
    </row>
    <row r="472" spans="1:7" s="251" customFormat="1" ht="15.75" x14ac:dyDescent="0.25">
      <c r="A472" s="410"/>
      <c r="B472" s="389" t="s">
        <v>288</v>
      </c>
      <c r="C472" s="390"/>
      <c r="D472" s="390"/>
      <c r="E472" s="390"/>
      <c r="F472" s="390"/>
      <c r="G472" s="390"/>
    </row>
    <row r="473" spans="1:7" s="251" customFormat="1" ht="15.75" x14ac:dyDescent="0.25">
      <c r="A473" s="410"/>
      <c r="B473" s="389" t="s">
        <v>289</v>
      </c>
      <c r="C473" s="390"/>
      <c r="D473" s="390"/>
      <c r="E473" s="390"/>
      <c r="F473" s="390"/>
      <c r="G473" s="390"/>
    </row>
    <row r="474" spans="1:7" s="251" customFormat="1" ht="15.75" x14ac:dyDescent="0.25">
      <c r="A474" s="410"/>
      <c r="B474" s="389" t="s">
        <v>290</v>
      </c>
      <c r="C474" s="390"/>
      <c r="D474" s="390"/>
      <c r="E474" s="390"/>
      <c r="F474" s="390"/>
      <c r="G474" s="390"/>
    </row>
    <row r="475" spans="1:7" s="251" customFormat="1" ht="15.75" x14ac:dyDescent="0.25">
      <c r="A475" s="410"/>
      <c r="B475" s="389" t="s">
        <v>291</v>
      </c>
      <c r="C475" s="390"/>
      <c r="D475" s="390"/>
      <c r="E475" s="390"/>
      <c r="F475" s="390"/>
      <c r="G475" s="390"/>
    </row>
    <row r="476" spans="1:7" s="251" customFormat="1" ht="15.75" x14ac:dyDescent="0.25">
      <c r="A476" s="415"/>
      <c r="B476" s="391" t="s">
        <v>292</v>
      </c>
      <c r="C476" s="392"/>
      <c r="D476" s="392"/>
      <c r="E476" s="392"/>
      <c r="F476" s="392"/>
      <c r="G476" s="392"/>
    </row>
    <row r="477" spans="1:7" s="251" customFormat="1" ht="15.75" x14ac:dyDescent="0.25">
      <c r="A477" s="383">
        <v>2</v>
      </c>
      <c r="B477" s="384" t="s">
        <v>170</v>
      </c>
      <c r="C477" s="383" t="s">
        <v>64</v>
      </c>
      <c r="D477" s="383" t="s">
        <v>37</v>
      </c>
      <c r="E477" s="383">
        <v>6</v>
      </c>
      <c r="F477" s="394">
        <v>13110000</v>
      </c>
      <c r="G477" s="394">
        <f>+F477*E477</f>
        <v>78660000</v>
      </c>
    </row>
    <row r="478" spans="1:7" s="251" customFormat="1" ht="15.75" x14ac:dyDescent="0.25">
      <c r="A478" s="409"/>
      <c r="B478" s="387" t="s">
        <v>153</v>
      </c>
      <c r="C478" s="388"/>
      <c r="D478" s="388"/>
      <c r="E478" s="388"/>
      <c r="F478" s="388"/>
      <c r="G478" s="388"/>
    </row>
    <row r="479" spans="1:7" s="251" customFormat="1" ht="15.75" x14ac:dyDescent="0.25">
      <c r="A479" s="410"/>
      <c r="B479" s="389" t="s">
        <v>104</v>
      </c>
      <c r="C479" s="390"/>
      <c r="D479" s="390"/>
      <c r="E479" s="390"/>
      <c r="F479" s="390"/>
      <c r="G479" s="390"/>
    </row>
    <row r="480" spans="1:7" s="251" customFormat="1" ht="15.75" x14ac:dyDescent="0.25">
      <c r="A480" s="410"/>
      <c r="B480" s="389" t="s">
        <v>534</v>
      </c>
      <c r="C480" s="390"/>
      <c r="D480" s="390"/>
      <c r="E480" s="390"/>
      <c r="F480" s="390"/>
      <c r="G480" s="390"/>
    </row>
    <row r="481" spans="1:7" s="251" customFormat="1" ht="15.75" x14ac:dyDescent="0.25">
      <c r="A481" s="410"/>
      <c r="B481" s="389" t="s">
        <v>106</v>
      </c>
      <c r="C481" s="390"/>
      <c r="D481" s="390"/>
      <c r="E481" s="390"/>
      <c r="F481" s="390"/>
      <c r="G481" s="390"/>
    </row>
    <row r="482" spans="1:7" s="251" customFormat="1" ht="15.75" x14ac:dyDescent="0.25">
      <c r="A482" s="410"/>
      <c r="B482" s="389" t="s">
        <v>171</v>
      </c>
      <c r="C482" s="390"/>
      <c r="D482" s="390"/>
      <c r="E482" s="390"/>
      <c r="F482" s="390"/>
      <c r="G482" s="390"/>
    </row>
    <row r="483" spans="1:7" s="251" customFormat="1" ht="15.75" x14ac:dyDescent="0.25">
      <c r="A483" s="410"/>
      <c r="B483" s="389" t="s">
        <v>172</v>
      </c>
      <c r="C483" s="390"/>
      <c r="D483" s="390"/>
      <c r="E483" s="390"/>
      <c r="F483" s="390"/>
      <c r="G483" s="390"/>
    </row>
    <row r="484" spans="1:7" s="251" customFormat="1" ht="15.75" x14ac:dyDescent="0.25">
      <c r="A484" s="410"/>
      <c r="B484" s="389" t="s">
        <v>107</v>
      </c>
      <c r="C484" s="390"/>
      <c r="D484" s="390"/>
      <c r="E484" s="390"/>
      <c r="F484" s="390"/>
      <c r="G484" s="390"/>
    </row>
    <row r="485" spans="1:7" s="251" customFormat="1" ht="15.75" x14ac:dyDescent="0.25">
      <c r="A485" s="410"/>
      <c r="B485" s="389" t="s">
        <v>108</v>
      </c>
      <c r="C485" s="390"/>
      <c r="D485" s="390"/>
      <c r="E485" s="390"/>
      <c r="F485" s="390"/>
      <c r="G485" s="390"/>
    </row>
    <row r="486" spans="1:7" s="251" customFormat="1" ht="15.75" x14ac:dyDescent="0.25">
      <c r="A486" s="410"/>
      <c r="B486" s="389" t="s">
        <v>109</v>
      </c>
      <c r="C486" s="390"/>
      <c r="D486" s="390"/>
      <c r="E486" s="390"/>
      <c r="F486" s="390"/>
      <c r="G486" s="390"/>
    </row>
    <row r="487" spans="1:7" s="251" customFormat="1" ht="15.75" x14ac:dyDescent="0.25">
      <c r="A487" s="410"/>
      <c r="B487" s="389" t="s">
        <v>110</v>
      </c>
      <c r="C487" s="390"/>
      <c r="D487" s="390"/>
      <c r="E487" s="390"/>
      <c r="F487" s="390"/>
      <c r="G487" s="390"/>
    </row>
    <row r="488" spans="1:7" s="251" customFormat="1" ht="71.25" customHeight="1" x14ac:dyDescent="0.25">
      <c r="A488" s="410"/>
      <c r="B488" s="389" t="s">
        <v>578</v>
      </c>
      <c r="C488" s="390"/>
      <c r="D488" s="390"/>
      <c r="E488" s="390"/>
      <c r="F488" s="390"/>
      <c r="G488" s="390"/>
    </row>
    <row r="489" spans="1:7" s="251" customFormat="1" ht="31.5" x14ac:dyDescent="0.25">
      <c r="A489" s="410"/>
      <c r="B489" s="389" t="s">
        <v>167</v>
      </c>
      <c r="C489" s="390"/>
      <c r="D489" s="390"/>
      <c r="E489" s="390"/>
      <c r="F489" s="390"/>
      <c r="G489" s="390"/>
    </row>
    <row r="490" spans="1:7" s="251" customFormat="1" ht="31.5" x14ac:dyDescent="0.25">
      <c r="A490" s="410"/>
      <c r="B490" s="389" t="s">
        <v>168</v>
      </c>
      <c r="C490" s="390"/>
      <c r="D490" s="390"/>
      <c r="E490" s="390"/>
      <c r="F490" s="390"/>
      <c r="G490" s="390"/>
    </row>
    <row r="491" spans="1:7" s="251" customFormat="1" ht="15.75" x14ac:dyDescent="0.25">
      <c r="A491" s="410"/>
      <c r="B491" s="389" t="s">
        <v>111</v>
      </c>
      <c r="C491" s="390"/>
      <c r="D491" s="390"/>
      <c r="E491" s="390"/>
      <c r="F491" s="390"/>
      <c r="G491" s="390"/>
    </row>
    <row r="492" spans="1:7" s="251" customFormat="1" ht="15.75" x14ac:dyDescent="0.25">
      <c r="A492" s="415"/>
      <c r="B492" s="391" t="s">
        <v>169</v>
      </c>
      <c r="C492" s="392"/>
      <c r="D492" s="392"/>
      <c r="E492" s="392"/>
      <c r="F492" s="392"/>
      <c r="G492" s="392"/>
    </row>
    <row r="493" spans="1:7" ht="39.75" customHeight="1" x14ac:dyDescent="0.3">
      <c r="A493" s="25"/>
      <c r="B493" s="248" t="s">
        <v>468</v>
      </c>
      <c r="C493" s="176"/>
      <c r="D493" s="34"/>
      <c r="E493" s="34"/>
      <c r="F493" s="205"/>
      <c r="G493" s="280">
        <f>+G477+G319</f>
        <v>721924000</v>
      </c>
    </row>
    <row r="494" spans="1:7" x14ac:dyDescent="0.3">
      <c r="A494" s="51" t="s">
        <v>465</v>
      </c>
      <c r="B494" s="66" t="s">
        <v>317</v>
      </c>
      <c r="C494" s="49"/>
      <c r="D494" s="51"/>
      <c r="E494" s="51"/>
      <c r="F494" s="59"/>
      <c r="G494" s="272"/>
    </row>
    <row r="495" spans="1:7" x14ac:dyDescent="0.3">
      <c r="A495" s="85"/>
      <c r="B495" s="85" t="s">
        <v>457</v>
      </c>
      <c r="C495" s="258"/>
      <c r="D495" s="252"/>
      <c r="E495" s="252"/>
      <c r="F495" s="253"/>
      <c r="G495" s="272"/>
    </row>
    <row r="496" spans="1:7" s="251" customFormat="1" ht="34.5" customHeight="1" x14ac:dyDescent="0.25">
      <c r="A496" s="383">
        <v>1</v>
      </c>
      <c r="B496" s="384" t="s">
        <v>584</v>
      </c>
      <c r="C496" s="393" t="s">
        <v>152</v>
      </c>
      <c r="D496" s="383" t="s">
        <v>185</v>
      </c>
      <c r="E496" s="383">
        <v>24</v>
      </c>
      <c r="F496" s="397">
        <v>29562000</v>
      </c>
      <c r="G496" s="397">
        <f>+F496*E496</f>
        <v>709488000</v>
      </c>
    </row>
    <row r="497" spans="1:7" s="251" customFormat="1" ht="15.75" x14ac:dyDescent="0.25">
      <c r="A497" s="409"/>
      <c r="B497" s="387" t="s">
        <v>177</v>
      </c>
      <c r="C497" s="400"/>
      <c r="D497" s="388"/>
      <c r="E497" s="388"/>
      <c r="F497" s="388"/>
      <c r="G497" s="388"/>
    </row>
    <row r="498" spans="1:7" s="251" customFormat="1" ht="15.75" x14ac:dyDescent="0.25">
      <c r="A498" s="410"/>
      <c r="B498" s="389" t="s">
        <v>178</v>
      </c>
      <c r="C498" s="398"/>
      <c r="D498" s="390"/>
      <c r="E498" s="390"/>
      <c r="F498" s="390"/>
      <c r="G498" s="390"/>
    </row>
    <row r="499" spans="1:7" s="251" customFormat="1" ht="15.75" x14ac:dyDescent="0.25">
      <c r="A499" s="410"/>
      <c r="B499" s="389" t="s">
        <v>585</v>
      </c>
      <c r="C499" s="398"/>
      <c r="D499" s="390"/>
      <c r="E499" s="390"/>
      <c r="F499" s="390"/>
      <c r="G499" s="390"/>
    </row>
    <row r="500" spans="1:7" s="251" customFormat="1" ht="15.75" x14ac:dyDescent="0.25">
      <c r="A500" s="410"/>
      <c r="B500" s="389" t="s">
        <v>183</v>
      </c>
      <c r="C500" s="398"/>
      <c r="D500" s="390"/>
      <c r="E500" s="390"/>
      <c r="F500" s="390"/>
      <c r="G500" s="390"/>
    </row>
    <row r="501" spans="1:7" s="251" customFormat="1" ht="15.75" x14ac:dyDescent="0.25">
      <c r="A501" s="410"/>
      <c r="B501" s="389" t="s">
        <v>182</v>
      </c>
      <c r="C501" s="398"/>
      <c r="D501" s="390"/>
      <c r="E501" s="390"/>
      <c r="F501" s="390"/>
      <c r="G501" s="390"/>
    </row>
    <row r="502" spans="1:7" s="251" customFormat="1" ht="15.75" x14ac:dyDescent="0.25">
      <c r="A502" s="410"/>
      <c r="B502" s="389" t="s">
        <v>181</v>
      </c>
      <c r="C502" s="398"/>
      <c r="D502" s="390"/>
      <c r="E502" s="390"/>
      <c r="F502" s="390"/>
      <c r="G502" s="390"/>
    </row>
    <row r="503" spans="1:7" s="251" customFormat="1" ht="15.75" x14ac:dyDescent="0.25">
      <c r="A503" s="410"/>
      <c r="B503" s="389" t="s">
        <v>179</v>
      </c>
      <c r="C503" s="398"/>
      <c r="D503" s="390"/>
      <c r="E503" s="390"/>
      <c r="F503" s="390"/>
      <c r="G503" s="390"/>
    </row>
    <row r="504" spans="1:7" s="251" customFormat="1" ht="15.75" x14ac:dyDescent="0.25">
      <c r="A504" s="410"/>
      <c r="B504" s="389" t="s">
        <v>180</v>
      </c>
      <c r="C504" s="398"/>
      <c r="D504" s="390"/>
      <c r="E504" s="390"/>
      <c r="F504" s="390"/>
      <c r="G504" s="390"/>
    </row>
    <row r="505" spans="1:7" s="251" customFormat="1" ht="15.75" x14ac:dyDescent="0.25">
      <c r="A505" s="415"/>
      <c r="B505" s="391" t="s">
        <v>186</v>
      </c>
      <c r="C505" s="401"/>
      <c r="D505" s="392"/>
      <c r="E505" s="392"/>
      <c r="F505" s="392"/>
      <c r="G505" s="392"/>
    </row>
    <row r="506" spans="1:7" s="251" customFormat="1" ht="33.75" customHeight="1" x14ac:dyDescent="0.25">
      <c r="A506" s="383">
        <v>2</v>
      </c>
      <c r="B506" s="384" t="s">
        <v>586</v>
      </c>
      <c r="C506" s="383" t="s">
        <v>152</v>
      </c>
      <c r="D506" s="383" t="s">
        <v>65</v>
      </c>
      <c r="E506" s="383">
        <v>4</v>
      </c>
      <c r="F506" s="397">
        <v>2443500</v>
      </c>
      <c r="G506" s="397">
        <f>+F506*E506</f>
        <v>9774000</v>
      </c>
    </row>
    <row r="507" spans="1:7" s="251" customFormat="1" ht="15.75" x14ac:dyDescent="0.25">
      <c r="A507" s="409"/>
      <c r="B507" s="387" t="s">
        <v>587</v>
      </c>
      <c r="C507" s="388"/>
      <c r="D507" s="388"/>
      <c r="E507" s="388"/>
      <c r="F507" s="388"/>
      <c r="G507" s="388"/>
    </row>
    <row r="508" spans="1:7" s="251" customFormat="1" ht="15.75" x14ac:dyDescent="0.25">
      <c r="A508" s="410"/>
      <c r="B508" s="389" t="s">
        <v>588</v>
      </c>
      <c r="C508" s="390"/>
      <c r="D508" s="390"/>
      <c r="E508" s="390"/>
      <c r="F508" s="390"/>
      <c r="G508" s="390"/>
    </row>
    <row r="509" spans="1:7" s="251" customFormat="1" ht="31.5" x14ac:dyDescent="0.25">
      <c r="A509" s="410"/>
      <c r="B509" s="389" t="s">
        <v>589</v>
      </c>
      <c r="C509" s="390"/>
      <c r="D509" s="390"/>
      <c r="E509" s="390"/>
      <c r="F509" s="390"/>
      <c r="G509" s="390"/>
    </row>
    <row r="510" spans="1:7" s="251" customFormat="1" ht="15.75" x14ac:dyDescent="0.25">
      <c r="A510" s="410"/>
      <c r="B510" s="389" t="s">
        <v>590</v>
      </c>
      <c r="C510" s="390"/>
      <c r="D510" s="390"/>
      <c r="E510" s="390"/>
      <c r="F510" s="390"/>
      <c r="G510" s="390"/>
    </row>
    <row r="511" spans="1:7" s="251" customFormat="1" ht="15.75" x14ac:dyDescent="0.25">
      <c r="A511" s="410"/>
      <c r="B511" s="389" t="s">
        <v>591</v>
      </c>
      <c r="C511" s="390"/>
      <c r="D511" s="390"/>
      <c r="E511" s="390"/>
      <c r="F511" s="390"/>
      <c r="G511" s="390"/>
    </row>
    <row r="512" spans="1:7" s="251" customFormat="1" ht="31.5" x14ac:dyDescent="0.25">
      <c r="A512" s="410"/>
      <c r="B512" s="389" t="s">
        <v>592</v>
      </c>
      <c r="C512" s="390"/>
      <c r="D512" s="390"/>
      <c r="E512" s="390"/>
      <c r="F512" s="390"/>
      <c r="G512" s="390"/>
    </row>
    <row r="513" spans="1:8" s="251" customFormat="1" ht="15.75" x14ac:dyDescent="0.25">
      <c r="A513" s="415"/>
      <c r="B513" s="391" t="s">
        <v>593</v>
      </c>
      <c r="C513" s="392"/>
      <c r="D513" s="392"/>
      <c r="E513" s="392"/>
      <c r="F513" s="392"/>
      <c r="G513" s="392"/>
    </row>
    <row r="514" spans="1:8" s="165" customFormat="1" ht="15.75" x14ac:dyDescent="0.25">
      <c r="A514" s="416"/>
      <c r="B514" s="149" t="s">
        <v>458</v>
      </c>
      <c r="C514" s="131"/>
      <c r="D514" s="131"/>
      <c r="E514" s="131"/>
      <c r="F514" s="164"/>
      <c r="G514" s="227">
        <f>+G506+G496</f>
        <v>719262000</v>
      </c>
      <c r="H514" s="249"/>
    </row>
    <row r="515" spans="1:8" s="165" customFormat="1" ht="15.75" x14ac:dyDescent="0.25">
      <c r="A515" s="416"/>
      <c r="B515" s="254" t="s">
        <v>459</v>
      </c>
      <c r="C515" s="131"/>
      <c r="D515" s="131"/>
      <c r="E515" s="131"/>
      <c r="F515" s="164"/>
      <c r="G515" s="227"/>
      <c r="H515" s="249"/>
    </row>
    <row r="516" spans="1:8" x14ac:dyDescent="0.3">
      <c r="A516" s="129">
        <v>1</v>
      </c>
      <c r="B516" s="130" t="s">
        <v>429</v>
      </c>
      <c r="C516" s="113" t="s">
        <v>302</v>
      </c>
      <c r="D516" s="113" t="s">
        <v>185</v>
      </c>
      <c r="E516" s="113">
        <v>315</v>
      </c>
      <c r="F516" s="189">
        <v>29000000</v>
      </c>
      <c r="G516" s="189">
        <f>F516*E516</f>
        <v>9135000000</v>
      </c>
    </row>
    <row r="517" spans="1:8" x14ac:dyDescent="0.3">
      <c r="A517" s="88"/>
      <c r="B517" s="68" t="s">
        <v>177</v>
      </c>
      <c r="C517" s="259"/>
      <c r="D517" s="88"/>
      <c r="E517" s="88"/>
      <c r="F517" s="192"/>
      <c r="G517" s="273"/>
    </row>
    <row r="518" spans="1:8" x14ac:dyDescent="0.3">
      <c r="A518" s="90"/>
      <c r="B518" s="71" t="s">
        <v>178</v>
      </c>
      <c r="C518" s="260"/>
      <c r="D518" s="90"/>
      <c r="E518" s="90"/>
      <c r="F518" s="193"/>
      <c r="G518" s="274"/>
    </row>
    <row r="519" spans="1:8" x14ac:dyDescent="0.3">
      <c r="A519" s="90"/>
      <c r="B519" s="92" t="s">
        <v>184</v>
      </c>
      <c r="C519" s="260"/>
      <c r="D519" s="90"/>
      <c r="E519" s="90"/>
      <c r="F519" s="193"/>
      <c r="G519" s="274"/>
    </row>
    <row r="520" spans="1:8" x14ac:dyDescent="0.3">
      <c r="A520" s="90"/>
      <c r="B520" s="71" t="s">
        <v>183</v>
      </c>
      <c r="C520" s="260"/>
      <c r="D520" s="90"/>
      <c r="E520" s="90"/>
      <c r="F520" s="193"/>
      <c r="G520" s="274"/>
    </row>
    <row r="521" spans="1:8" x14ac:dyDescent="0.3">
      <c r="A521" s="90"/>
      <c r="B521" s="71" t="s">
        <v>182</v>
      </c>
      <c r="C521" s="260"/>
      <c r="D521" s="90"/>
      <c r="E521" s="90"/>
      <c r="F521" s="193"/>
      <c r="G521" s="274"/>
    </row>
    <row r="522" spans="1:8" x14ac:dyDescent="0.3">
      <c r="A522" s="90"/>
      <c r="B522" s="71" t="s">
        <v>181</v>
      </c>
      <c r="C522" s="260"/>
      <c r="D522" s="90"/>
      <c r="E522" s="90"/>
      <c r="F522" s="193"/>
      <c r="G522" s="274"/>
    </row>
    <row r="523" spans="1:8" x14ac:dyDescent="0.3">
      <c r="A523" s="90"/>
      <c r="B523" s="71" t="s">
        <v>179</v>
      </c>
      <c r="C523" s="260"/>
      <c r="D523" s="90"/>
      <c r="E523" s="90"/>
      <c r="F523" s="193"/>
      <c r="G523" s="274"/>
    </row>
    <row r="524" spans="1:8" x14ac:dyDescent="0.3">
      <c r="A524" s="90"/>
      <c r="B524" s="71" t="s">
        <v>180</v>
      </c>
      <c r="C524" s="260"/>
      <c r="D524" s="90"/>
      <c r="E524" s="90"/>
      <c r="F524" s="193"/>
      <c r="G524" s="274"/>
    </row>
    <row r="525" spans="1:8" x14ac:dyDescent="0.3">
      <c r="A525" s="90"/>
      <c r="B525" s="71" t="s">
        <v>186</v>
      </c>
      <c r="C525" s="260"/>
      <c r="D525" s="90"/>
      <c r="E525" s="90"/>
      <c r="F525" s="193"/>
      <c r="G525" s="274"/>
    </row>
    <row r="526" spans="1:8" x14ac:dyDescent="0.3">
      <c r="A526" s="129">
        <v>2</v>
      </c>
      <c r="B526" s="130" t="s">
        <v>412</v>
      </c>
      <c r="C526" s="113" t="s">
        <v>413</v>
      </c>
      <c r="D526" s="113" t="s">
        <v>185</v>
      </c>
      <c r="E526" s="113">
        <v>21</v>
      </c>
      <c r="F526" s="189">
        <v>20000000</v>
      </c>
      <c r="G526" s="189">
        <f t="shared" ref="G526:G528" si="11">F526*E526</f>
        <v>420000000</v>
      </c>
    </row>
    <row r="527" spans="1:8" ht="31.5" x14ac:dyDescent="0.3">
      <c r="A527" s="129">
        <v>3</v>
      </c>
      <c r="B527" s="130" t="s">
        <v>414</v>
      </c>
      <c r="C527" s="113" t="s">
        <v>413</v>
      </c>
      <c r="D527" s="113" t="s">
        <v>185</v>
      </c>
      <c r="E527" s="113">
        <v>7</v>
      </c>
      <c r="F527" s="189">
        <v>17000000</v>
      </c>
      <c r="G527" s="189">
        <f t="shared" si="11"/>
        <v>119000000</v>
      </c>
    </row>
    <row r="528" spans="1:8" x14ac:dyDescent="0.3">
      <c r="A528" s="129">
        <v>4</v>
      </c>
      <c r="B528" s="130" t="s">
        <v>301</v>
      </c>
      <c r="C528" s="113" t="s">
        <v>302</v>
      </c>
      <c r="D528" s="113" t="s">
        <v>65</v>
      </c>
      <c r="E528" s="113">
        <v>21</v>
      </c>
      <c r="F528" s="189">
        <v>10000000</v>
      </c>
      <c r="G528" s="189">
        <f t="shared" si="11"/>
        <v>210000000</v>
      </c>
    </row>
    <row r="529" spans="1:8" s="165" customFormat="1" ht="15.75" x14ac:dyDescent="0.25">
      <c r="A529" s="416"/>
      <c r="B529" s="149" t="s">
        <v>460</v>
      </c>
      <c r="C529" s="131"/>
      <c r="D529" s="131"/>
      <c r="E529" s="131"/>
      <c r="F529" s="164"/>
      <c r="G529" s="227">
        <f>+SUM(G516:G528)</f>
        <v>9884000000</v>
      </c>
      <c r="H529" s="249"/>
    </row>
    <row r="530" spans="1:8" s="165" customFormat="1" ht="15.75" x14ac:dyDescent="0.25">
      <c r="A530" s="416"/>
      <c r="B530" s="254" t="s">
        <v>461</v>
      </c>
      <c r="C530" s="131"/>
      <c r="D530" s="131"/>
      <c r="E530" s="131"/>
      <c r="F530" s="164"/>
      <c r="G530" s="227"/>
      <c r="H530" s="249"/>
    </row>
    <row r="531" spans="1:8" x14ac:dyDescent="0.3">
      <c r="A531" s="129">
        <v>1</v>
      </c>
      <c r="B531" s="130" t="s">
        <v>429</v>
      </c>
      <c r="C531" s="113" t="s">
        <v>302</v>
      </c>
      <c r="D531" s="113" t="s">
        <v>185</v>
      </c>
      <c r="E531" s="113">
        <v>225</v>
      </c>
      <c r="F531" s="189">
        <v>29000000</v>
      </c>
      <c r="G531" s="189">
        <f>F531*E531</f>
        <v>6525000000</v>
      </c>
    </row>
    <row r="532" spans="1:8" x14ac:dyDescent="0.3">
      <c r="A532" s="88"/>
      <c r="B532" s="68" t="s">
        <v>177</v>
      </c>
      <c r="C532" s="259"/>
      <c r="D532" s="88"/>
      <c r="E532" s="88"/>
      <c r="F532" s="192"/>
      <c r="G532" s="273"/>
    </row>
    <row r="533" spans="1:8" x14ac:dyDescent="0.3">
      <c r="A533" s="90"/>
      <c r="B533" s="71" t="s">
        <v>178</v>
      </c>
      <c r="C533" s="260"/>
      <c r="D533" s="90"/>
      <c r="E533" s="90"/>
      <c r="F533" s="193"/>
      <c r="G533" s="274"/>
    </row>
    <row r="534" spans="1:8" x14ac:dyDescent="0.3">
      <c r="A534" s="90"/>
      <c r="B534" s="92" t="s">
        <v>184</v>
      </c>
      <c r="C534" s="260"/>
      <c r="D534" s="90"/>
      <c r="E534" s="90"/>
      <c r="F534" s="193"/>
      <c r="G534" s="274"/>
    </row>
    <row r="535" spans="1:8" x14ac:dyDescent="0.3">
      <c r="A535" s="90"/>
      <c r="B535" s="71" t="s">
        <v>183</v>
      </c>
      <c r="C535" s="260"/>
      <c r="D535" s="90"/>
      <c r="E535" s="90"/>
      <c r="F535" s="193"/>
      <c r="G535" s="274"/>
    </row>
    <row r="536" spans="1:8" x14ac:dyDescent="0.3">
      <c r="A536" s="90"/>
      <c r="B536" s="71" t="s">
        <v>182</v>
      </c>
      <c r="C536" s="260"/>
      <c r="D536" s="90"/>
      <c r="E536" s="90"/>
      <c r="F536" s="193"/>
      <c r="G536" s="274"/>
    </row>
    <row r="537" spans="1:8" x14ac:dyDescent="0.3">
      <c r="A537" s="90"/>
      <c r="B537" s="71" t="s">
        <v>181</v>
      </c>
      <c r="C537" s="260"/>
      <c r="D537" s="90"/>
      <c r="E537" s="90"/>
      <c r="F537" s="193"/>
      <c r="G537" s="274"/>
    </row>
    <row r="538" spans="1:8" x14ac:dyDescent="0.3">
      <c r="A538" s="90"/>
      <c r="B538" s="71" t="s">
        <v>179</v>
      </c>
      <c r="C538" s="260"/>
      <c r="D538" s="90"/>
      <c r="E538" s="90"/>
      <c r="F538" s="193"/>
      <c r="G538" s="274"/>
    </row>
    <row r="539" spans="1:8" x14ac:dyDescent="0.3">
      <c r="A539" s="90"/>
      <c r="B539" s="71" t="s">
        <v>180</v>
      </c>
      <c r="C539" s="260"/>
      <c r="D539" s="90"/>
      <c r="E539" s="90"/>
      <c r="F539" s="193"/>
      <c r="G539" s="274"/>
    </row>
    <row r="540" spans="1:8" x14ac:dyDescent="0.3">
      <c r="A540" s="90"/>
      <c r="B540" s="71" t="s">
        <v>186</v>
      </c>
      <c r="C540" s="260"/>
      <c r="D540" s="90"/>
      <c r="E540" s="90"/>
      <c r="F540" s="193"/>
      <c r="G540" s="274"/>
    </row>
    <row r="541" spans="1:8" x14ac:dyDescent="0.3">
      <c r="A541" s="129">
        <v>2</v>
      </c>
      <c r="B541" s="130" t="s">
        <v>412</v>
      </c>
      <c r="C541" s="113" t="s">
        <v>413</v>
      </c>
      <c r="D541" s="113" t="s">
        <v>185</v>
      </c>
      <c r="E541" s="113">
        <v>15</v>
      </c>
      <c r="F541" s="189">
        <v>20000000</v>
      </c>
      <c r="G541" s="189">
        <f t="shared" ref="G541:G543" si="12">F541*E541</f>
        <v>300000000</v>
      </c>
    </row>
    <row r="542" spans="1:8" ht="31.5" x14ac:dyDescent="0.3">
      <c r="A542" s="129">
        <v>3</v>
      </c>
      <c r="B542" s="130" t="s">
        <v>414</v>
      </c>
      <c r="C542" s="113" t="s">
        <v>413</v>
      </c>
      <c r="D542" s="113" t="s">
        <v>185</v>
      </c>
      <c r="E542" s="113">
        <v>5</v>
      </c>
      <c r="F542" s="189">
        <v>17000000</v>
      </c>
      <c r="G542" s="189">
        <f t="shared" si="12"/>
        <v>85000000</v>
      </c>
    </row>
    <row r="543" spans="1:8" x14ac:dyDescent="0.3">
      <c r="A543" s="129">
        <v>4</v>
      </c>
      <c r="B543" s="130" t="s">
        <v>301</v>
      </c>
      <c r="C543" s="113" t="s">
        <v>302</v>
      </c>
      <c r="D543" s="113" t="s">
        <v>65</v>
      </c>
      <c r="E543" s="113">
        <v>15</v>
      </c>
      <c r="F543" s="189">
        <v>10000000</v>
      </c>
      <c r="G543" s="189">
        <f t="shared" si="12"/>
        <v>150000000</v>
      </c>
    </row>
    <row r="544" spans="1:8" x14ac:dyDescent="0.3">
      <c r="A544" s="413">
        <v>5</v>
      </c>
      <c r="B544" s="7" t="s">
        <v>451</v>
      </c>
      <c r="C544" s="176" t="s">
        <v>302</v>
      </c>
      <c r="D544" s="34" t="s">
        <v>185</v>
      </c>
      <c r="E544" s="34">
        <v>4</v>
      </c>
      <c r="F544" s="255">
        <v>400000000</v>
      </c>
      <c r="G544" s="255">
        <f>F544*E544</f>
        <v>1600000000</v>
      </c>
    </row>
    <row r="545" spans="1:9" x14ac:dyDescent="0.3">
      <c r="A545" s="417"/>
      <c r="B545" s="198" t="s">
        <v>177</v>
      </c>
      <c r="C545" s="200"/>
      <c r="D545" s="215"/>
      <c r="E545" s="215"/>
      <c r="F545" s="201"/>
      <c r="G545" s="291"/>
    </row>
    <row r="546" spans="1:9" x14ac:dyDescent="0.3">
      <c r="A546" s="418"/>
      <c r="B546" s="10" t="s">
        <v>446</v>
      </c>
      <c r="C546" s="41"/>
      <c r="D546" s="196"/>
      <c r="E546" s="196"/>
      <c r="F546" s="194"/>
      <c r="G546" s="269"/>
    </row>
    <row r="547" spans="1:9" x14ac:dyDescent="0.3">
      <c r="A547" s="418"/>
      <c r="B547" s="10" t="s">
        <v>447</v>
      </c>
      <c r="C547" s="41"/>
      <c r="D547" s="196"/>
      <c r="E547" s="196"/>
      <c r="F547" s="194"/>
      <c r="G547" s="269"/>
    </row>
    <row r="548" spans="1:9" x14ac:dyDescent="0.3">
      <c r="A548" s="418"/>
      <c r="B548" s="10" t="s">
        <v>448</v>
      </c>
      <c r="C548" s="41"/>
      <c r="D548" s="196"/>
      <c r="E548" s="196"/>
      <c r="F548" s="194"/>
      <c r="G548" s="269"/>
    </row>
    <row r="549" spans="1:9" x14ac:dyDescent="0.3">
      <c r="A549" s="418"/>
      <c r="B549" s="10" t="s">
        <v>449</v>
      </c>
      <c r="C549" s="41"/>
      <c r="D549" s="196"/>
      <c r="E549" s="196"/>
      <c r="F549" s="194"/>
      <c r="G549" s="269"/>
    </row>
    <row r="550" spans="1:9" x14ac:dyDescent="0.3">
      <c r="A550" s="418"/>
      <c r="B550" s="10" t="s">
        <v>450</v>
      </c>
      <c r="C550" s="41"/>
      <c r="D550" s="196"/>
      <c r="E550" s="196"/>
      <c r="F550" s="194"/>
      <c r="G550" s="269"/>
    </row>
    <row r="551" spans="1:9" customFormat="1" ht="18.75" customHeight="1" x14ac:dyDescent="0.25">
      <c r="A551" s="104">
        <v>6</v>
      </c>
      <c r="B551" s="130" t="s">
        <v>442</v>
      </c>
      <c r="C551" s="113" t="s">
        <v>302</v>
      </c>
      <c r="D551" s="113" t="s">
        <v>65</v>
      </c>
      <c r="E551" s="113">
        <v>2</v>
      </c>
      <c r="F551" s="189">
        <v>130000000</v>
      </c>
      <c r="G551" s="189">
        <f>F551*E551</f>
        <v>260000000</v>
      </c>
    </row>
    <row r="552" spans="1:9" customFormat="1" ht="18.75" customHeight="1" x14ac:dyDescent="0.25">
      <c r="A552" s="104">
        <v>7</v>
      </c>
      <c r="B552" s="130" t="s">
        <v>443</v>
      </c>
      <c r="C552" s="113" t="s">
        <v>302</v>
      </c>
      <c r="D552" s="113" t="s">
        <v>65</v>
      </c>
      <c r="E552" s="113">
        <v>2</v>
      </c>
      <c r="F552" s="189">
        <v>120000000</v>
      </c>
      <c r="G552" s="189">
        <f t="shared" ref="G552:G554" si="13">F552*E552</f>
        <v>240000000</v>
      </c>
    </row>
    <row r="553" spans="1:9" customFormat="1" ht="21" customHeight="1" x14ac:dyDescent="0.25">
      <c r="A553" s="104">
        <v>8</v>
      </c>
      <c r="B553" s="130" t="s">
        <v>444</v>
      </c>
      <c r="C553" s="113" t="s">
        <v>302</v>
      </c>
      <c r="D553" s="113" t="s">
        <v>65</v>
      </c>
      <c r="E553" s="113">
        <v>4</v>
      </c>
      <c r="F553" s="189">
        <v>110000000</v>
      </c>
      <c r="G553" s="189">
        <f t="shared" si="13"/>
        <v>440000000</v>
      </c>
    </row>
    <row r="554" spans="1:9" customFormat="1" ht="16.5" x14ac:dyDescent="0.25">
      <c r="A554" s="104">
        <v>9</v>
      </c>
      <c r="B554" s="130" t="s">
        <v>445</v>
      </c>
      <c r="C554" s="113" t="s">
        <v>302</v>
      </c>
      <c r="D554" s="113" t="s">
        <v>65</v>
      </c>
      <c r="E554" s="113">
        <v>1</v>
      </c>
      <c r="F554" s="189">
        <v>13000000</v>
      </c>
      <c r="G554" s="189">
        <f t="shared" si="13"/>
        <v>13000000</v>
      </c>
    </row>
    <row r="555" spans="1:9" s="165" customFormat="1" ht="24" customHeight="1" x14ac:dyDescent="0.25">
      <c r="A555" s="416"/>
      <c r="B555" s="149" t="s">
        <v>462</v>
      </c>
      <c r="C555" s="131"/>
      <c r="D555" s="131"/>
      <c r="E555" s="131"/>
      <c r="F555" s="164"/>
      <c r="G555" s="227">
        <f>+SUM(G531:G554)</f>
        <v>9613000000</v>
      </c>
      <c r="H555" s="249"/>
    </row>
    <row r="556" spans="1:9" s="165" customFormat="1" ht="24" customHeight="1" x14ac:dyDescent="0.25">
      <c r="A556" s="163"/>
      <c r="B556" s="149" t="s">
        <v>467</v>
      </c>
      <c r="C556" s="131"/>
      <c r="D556" s="131"/>
      <c r="E556" s="131"/>
      <c r="F556" s="164"/>
      <c r="G556" s="227">
        <f>+G555+G529+G514</f>
        <v>20216262000</v>
      </c>
      <c r="H556" s="249"/>
    </row>
    <row r="557" spans="1:9" ht="24" customHeight="1" x14ac:dyDescent="0.3">
      <c r="A557" s="343" t="s">
        <v>466</v>
      </c>
      <c r="B557" s="344"/>
      <c r="C557" s="344"/>
      <c r="D557" s="344"/>
      <c r="E557" s="344"/>
      <c r="F557" s="345"/>
      <c r="G557" s="292">
        <f>+G556+G493+G316+G265+G205+G155+G147</f>
        <v>107659841683</v>
      </c>
    </row>
    <row r="558" spans="1:9" ht="24" customHeight="1" x14ac:dyDescent="0.3">
      <c r="I558" s="420"/>
    </row>
    <row r="559" spans="1:9" ht="24" customHeight="1" x14ac:dyDescent="0.3">
      <c r="E559" s="346"/>
      <c r="F559" s="346"/>
      <c r="G559" s="346"/>
    </row>
    <row r="560" spans="1:9" x14ac:dyDescent="0.3">
      <c r="E560" s="346"/>
      <c r="F560" s="346"/>
      <c r="G560" s="346"/>
    </row>
    <row r="564" spans="5:7" x14ac:dyDescent="0.3">
      <c r="E564" s="346"/>
      <c r="F564" s="346"/>
      <c r="G564" s="346"/>
    </row>
  </sheetData>
  <mergeCells count="29">
    <mergeCell ref="A103:A104"/>
    <mergeCell ref="C103:C104"/>
    <mergeCell ref="D103:D104"/>
    <mergeCell ref="E103:E104"/>
    <mergeCell ref="F103:F104"/>
    <mergeCell ref="G103:G104"/>
    <mergeCell ref="A101:A102"/>
    <mergeCell ref="C101:C102"/>
    <mergeCell ref="D101:D102"/>
    <mergeCell ref="E101:E102"/>
    <mergeCell ref="F101:F102"/>
    <mergeCell ref="G101:G102"/>
    <mergeCell ref="G58:G60"/>
    <mergeCell ref="A99:A100"/>
    <mergeCell ref="C99:C100"/>
    <mergeCell ref="D99:D100"/>
    <mergeCell ref="E99:E100"/>
    <mergeCell ref="F99:F100"/>
    <mergeCell ref="G99:G100"/>
    <mergeCell ref="A1:G1"/>
    <mergeCell ref="A557:F557"/>
    <mergeCell ref="E559:G559"/>
    <mergeCell ref="E560:G560"/>
    <mergeCell ref="E564:G564"/>
    <mergeCell ref="A58:A60"/>
    <mergeCell ref="C58:C60"/>
    <mergeCell ref="D58:D60"/>
    <mergeCell ref="E58:E60"/>
    <mergeCell ref="F58:F60"/>
  </mergeCells>
  <pageMargins left="0.75757575757575801" right="0.21070075757575757" top="0.5" bottom="0.54166666666666696" header="0.3" footer="0.3"/>
  <pageSetup paperSize="9" fitToHeight="0" orientation="landscape" r:id="rId1"/>
  <headerFooter>
    <oddFooter>&amp;CTrang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9"/>
  <sheetViews>
    <sheetView view="pageLayout" topLeftCell="A345" zoomScale="80" zoomScaleNormal="100" zoomScalePageLayoutView="80" workbookViewId="0">
      <selection activeCell="G352" sqref="G352"/>
    </sheetView>
  </sheetViews>
  <sheetFormatPr defaultRowHeight="17.25" x14ac:dyDescent="0.3"/>
  <cols>
    <col min="1" max="1" width="5.42578125" style="94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0.5703125" style="94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7" ht="20.25" x14ac:dyDescent="0.3">
      <c r="A1" s="342" t="s">
        <v>456</v>
      </c>
      <c r="B1" s="342"/>
      <c r="C1" s="342"/>
      <c r="D1" s="342"/>
      <c r="E1" s="342"/>
      <c r="F1" s="342"/>
      <c r="G1" s="342"/>
    </row>
    <row r="3" spans="1:7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7" s="32" customFormat="1" x14ac:dyDescent="0.3">
      <c r="A4" s="27" t="s">
        <v>189</v>
      </c>
      <c r="B4" s="28" t="s">
        <v>314</v>
      </c>
      <c r="C4" s="29"/>
      <c r="D4" s="29"/>
      <c r="E4" s="30"/>
      <c r="F4" s="31"/>
      <c r="G4" s="31">
        <f>G5+G34+G60+G72</f>
        <v>838450590.17499995</v>
      </c>
    </row>
    <row r="5" spans="1:7" x14ac:dyDescent="0.3">
      <c r="A5" s="33">
        <v>1</v>
      </c>
      <c r="B5" s="1" t="s">
        <v>7</v>
      </c>
      <c r="C5" s="34" t="s">
        <v>36</v>
      </c>
      <c r="D5" s="34" t="s">
        <v>37</v>
      </c>
      <c r="E5" s="34">
        <v>1</v>
      </c>
      <c r="F5" s="21">
        <v>230560000</v>
      </c>
      <c r="G5" s="21">
        <f>F5*E5</f>
        <v>230560000</v>
      </c>
    </row>
    <row r="6" spans="1:7" x14ac:dyDescent="0.3">
      <c r="A6" s="35"/>
      <c r="B6" s="35" t="s">
        <v>8</v>
      </c>
      <c r="C6" s="35"/>
      <c r="D6" s="208"/>
      <c r="E6" s="36"/>
      <c r="F6" s="37"/>
      <c r="G6" s="37"/>
    </row>
    <row r="7" spans="1:7" x14ac:dyDescent="0.3">
      <c r="A7" s="38"/>
      <c r="B7" s="39" t="s">
        <v>9</v>
      </c>
      <c r="C7" s="38"/>
      <c r="D7" s="196"/>
      <c r="E7" s="41"/>
      <c r="F7" s="42"/>
      <c r="G7" s="42"/>
    </row>
    <row r="8" spans="1:7" x14ac:dyDescent="0.3">
      <c r="A8" s="38"/>
      <c r="B8" s="39" t="s">
        <v>10</v>
      </c>
      <c r="C8" s="38"/>
      <c r="D8" s="196"/>
      <c r="E8" s="41"/>
      <c r="F8" s="42"/>
      <c r="G8" s="42"/>
    </row>
    <row r="9" spans="1:7" x14ac:dyDescent="0.3">
      <c r="A9" s="38"/>
      <c r="B9" s="39" t="s">
        <v>11</v>
      </c>
      <c r="C9" s="38"/>
      <c r="D9" s="196"/>
      <c r="E9" s="41"/>
      <c r="F9" s="42"/>
      <c r="G9" s="42"/>
    </row>
    <row r="10" spans="1:7" x14ac:dyDescent="0.3">
      <c r="A10" s="38"/>
      <c r="B10" s="39" t="s">
        <v>12</v>
      </c>
      <c r="C10" s="38"/>
      <c r="D10" s="196"/>
      <c r="E10" s="41"/>
      <c r="F10" s="42"/>
      <c r="G10" s="42"/>
    </row>
    <row r="11" spans="1:7" x14ac:dyDescent="0.3">
      <c r="A11" s="38"/>
      <c r="B11" s="39" t="s">
        <v>13</v>
      </c>
      <c r="C11" s="38"/>
      <c r="D11" s="196"/>
      <c r="E11" s="41"/>
      <c r="F11" s="42"/>
      <c r="G11" s="42"/>
    </row>
    <row r="12" spans="1:7" x14ac:dyDescent="0.3">
      <c r="A12" s="43"/>
      <c r="B12" s="39" t="s">
        <v>14</v>
      </c>
      <c r="C12" s="38"/>
      <c r="D12" s="196"/>
      <c r="E12" s="41"/>
      <c r="F12" s="42"/>
      <c r="G12" s="42"/>
    </row>
    <row r="13" spans="1:7" ht="30.75" customHeight="1" x14ac:dyDescent="0.3">
      <c r="A13" s="43"/>
      <c r="B13" s="39" t="s">
        <v>15</v>
      </c>
      <c r="C13" s="38"/>
      <c r="D13" s="196"/>
      <c r="E13" s="41"/>
      <c r="F13" s="42"/>
      <c r="G13" s="42"/>
    </row>
    <row r="14" spans="1:7" x14ac:dyDescent="0.3">
      <c r="A14" s="43"/>
      <c r="B14" s="39" t="s">
        <v>16</v>
      </c>
      <c r="C14" s="38"/>
      <c r="D14" s="196"/>
      <c r="E14" s="41"/>
      <c r="F14" s="42"/>
      <c r="G14" s="42"/>
    </row>
    <row r="15" spans="1:7" x14ac:dyDescent="0.3">
      <c r="A15" s="43"/>
      <c r="B15" s="39" t="s">
        <v>17</v>
      </c>
      <c r="C15" s="38"/>
      <c r="D15" s="196"/>
      <c r="E15" s="41"/>
      <c r="F15" s="42"/>
      <c r="G15" s="42"/>
    </row>
    <row r="16" spans="1:7" x14ac:dyDescent="0.3">
      <c r="A16" s="43"/>
      <c r="B16" s="39" t="s">
        <v>18</v>
      </c>
      <c r="C16" s="38"/>
      <c r="D16" s="196"/>
      <c r="E16" s="41"/>
      <c r="F16" s="42"/>
      <c r="G16" s="42"/>
    </row>
    <row r="17" spans="1:7" x14ac:dyDescent="0.3">
      <c r="A17" s="43"/>
      <c r="B17" s="39" t="s">
        <v>19</v>
      </c>
      <c r="C17" s="38"/>
      <c r="D17" s="196"/>
      <c r="E17" s="41"/>
      <c r="F17" s="42"/>
      <c r="G17" s="42"/>
    </row>
    <row r="18" spans="1:7" x14ac:dyDescent="0.3">
      <c r="A18" s="43"/>
      <c r="B18" s="39" t="s">
        <v>20</v>
      </c>
      <c r="C18" s="38"/>
      <c r="D18" s="196"/>
      <c r="E18" s="41"/>
      <c r="F18" s="42"/>
      <c r="G18" s="42"/>
    </row>
    <row r="19" spans="1:7" x14ac:dyDescent="0.3">
      <c r="A19" s="43"/>
      <c r="B19" s="39" t="s">
        <v>21</v>
      </c>
      <c r="C19" s="38"/>
      <c r="D19" s="196"/>
      <c r="E19" s="41"/>
      <c r="F19" s="42"/>
      <c r="G19" s="42"/>
    </row>
    <row r="20" spans="1:7" x14ac:dyDescent="0.3">
      <c r="A20" s="43"/>
      <c r="B20" s="39" t="s">
        <v>22</v>
      </c>
      <c r="C20" s="38"/>
      <c r="D20" s="196"/>
      <c r="E20" s="41"/>
      <c r="F20" s="42"/>
      <c r="G20" s="42"/>
    </row>
    <row r="21" spans="1:7" x14ac:dyDescent="0.3">
      <c r="A21" s="43"/>
      <c r="B21" s="39" t="s">
        <v>23</v>
      </c>
      <c r="C21" s="38"/>
      <c r="D21" s="196"/>
      <c r="E21" s="41"/>
      <c r="F21" s="42"/>
      <c r="G21" s="42"/>
    </row>
    <row r="22" spans="1:7" x14ac:dyDescent="0.3">
      <c r="A22" s="43"/>
      <c r="B22" s="39" t="s">
        <v>24</v>
      </c>
      <c r="C22" s="38"/>
      <c r="D22" s="196"/>
      <c r="E22" s="41"/>
      <c r="F22" s="42"/>
      <c r="G22" s="42"/>
    </row>
    <row r="23" spans="1:7" x14ac:dyDescent="0.3">
      <c r="A23" s="43"/>
      <c r="B23" s="39" t="s">
        <v>25</v>
      </c>
      <c r="C23" s="38"/>
      <c r="D23" s="196"/>
      <c r="E23" s="41"/>
      <c r="F23" s="42"/>
      <c r="G23" s="42"/>
    </row>
    <row r="24" spans="1:7" x14ac:dyDescent="0.3">
      <c r="A24" s="43"/>
      <c r="B24" s="39" t="s">
        <v>26</v>
      </c>
      <c r="C24" s="38"/>
      <c r="D24" s="196"/>
      <c r="E24" s="41"/>
      <c r="F24" s="42"/>
      <c r="G24" s="42"/>
    </row>
    <row r="25" spans="1:7" x14ac:dyDescent="0.3">
      <c r="A25" s="43"/>
      <c r="B25" s="39" t="s">
        <v>27</v>
      </c>
      <c r="C25" s="38"/>
      <c r="D25" s="196"/>
      <c r="E25" s="41"/>
      <c r="F25" s="42"/>
      <c r="G25" s="42"/>
    </row>
    <row r="26" spans="1:7" x14ac:dyDescent="0.3">
      <c r="A26" s="43"/>
      <c r="B26" s="39" t="s">
        <v>28</v>
      </c>
      <c r="C26" s="38"/>
      <c r="D26" s="196"/>
      <c r="E26" s="41"/>
      <c r="F26" s="42"/>
      <c r="G26" s="42"/>
    </row>
    <row r="27" spans="1:7" ht="31.5" x14ac:dyDescent="0.3">
      <c r="A27" s="43"/>
      <c r="B27" s="39" t="s">
        <v>29</v>
      </c>
      <c r="C27" s="38"/>
      <c r="D27" s="196"/>
      <c r="E27" s="41"/>
      <c r="F27" s="42"/>
      <c r="G27" s="42"/>
    </row>
    <row r="28" spans="1:7" ht="47.25" x14ac:dyDescent="0.3">
      <c r="A28" s="43"/>
      <c r="B28" s="39" t="s">
        <v>30</v>
      </c>
      <c r="C28" s="38"/>
      <c r="D28" s="196"/>
      <c r="E28" s="41"/>
      <c r="F28" s="42"/>
      <c r="G28" s="42"/>
    </row>
    <row r="29" spans="1:7" x14ac:dyDescent="0.3">
      <c r="A29" s="43"/>
      <c r="B29" s="39" t="s">
        <v>31</v>
      </c>
      <c r="C29" s="38"/>
      <c r="D29" s="196"/>
      <c r="E29" s="41"/>
      <c r="F29" s="42"/>
      <c r="G29" s="42"/>
    </row>
    <row r="30" spans="1:7" x14ac:dyDescent="0.3">
      <c r="A30" s="43"/>
      <c r="B30" s="39" t="s">
        <v>32</v>
      </c>
      <c r="C30" s="38"/>
      <c r="D30" s="196"/>
      <c r="E30" s="41"/>
      <c r="F30" s="42"/>
      <c r="G30" s="42"/>
    </row>
    <row r="31" spans="1:7" x14ac:dyDescent="0.3">
      <c r="A31" s="43"/>
      <c r="B31" s="39" t="s">
        <v>33</v>
      </c>
      <c r="C31" s="38"/>
      <c r="D31" s="196"/>
      <c r="E31" s="41"/>
      <c r="F31" s="42"/>
      <c r="G31" s="42"/>
    </row>
    <row r="32" spans="1:7" x14ac:dyDescent="0.3">
      <c r="A32" s="43"/>
      <c r="B32" s="39" t="s">
        <v>34</v>
      </c>
      <c r="C32" s="38"/>
      <c r="D32" s="196"/>
      <c r="E32" s="41"/>
      <c r="F32" s="42"/>
      <c r="G32" s="42"/>
    </row>
    <row r="33" spans="1:7" x14ac:dyDescent="0.3">
      <c r="A33" s="44"/>
      <c r="B33" s="45" t="s">
        <v>35</v>
      </c>
      <c r="C33" s="46"/>
      <c r="D33" s="209"/>
      <c r="E33" s="47"/>
      <c r="F33" s="48"/>
      <c r="G33" s="48"/>
    </row>
    <row r="34" spans="1:7" s="32" customFormat="1" x14ac:dyDescent="0.3">
      <c r="A34" s="49">
        <v>2</v>
      </c>
      <c r="B34" s="50" t="s">
        <v>63</v>
      </c>
      <c r="C34" s="51" t="s">
        <v>36</v>
      </c>
      <c r="D34" s="51" t="s">
        <v>65</v>
      </c>
      <c r="E34" s="51">
        <v>1</v>
      </c>
      <c r="F34" s="52">
        <v>413820177.37500006</v>
      </c>
      <c r="G34" s="53">
        <f>F34*E34</f>
        <v>413820177.37500006</v>
      </c>
    </row>
    <row r="35" spans="1:7" x14ac:dyDescent="0.3">
      <c r="A35" s="54"/>
      <c r="B35" s="55" t="s">
        <v>38</v>
      </c>
      <c r="C35" s="38"/>
      <c r="D35" s="196"/>
      <c r="E35" s="41"/>
      <c r="F35" s="42"/>
      <c r="G35" s="42"/>
    </row>
    <row r="36" spans="1:7" x14ac:dyDescent="0.3">
      <c r="A36" s="54"/>
      <c r="B36" s="56" t="s">
        <v>39</v>
      </c>
      <c r="C36" s="38"/>
      <c r="D36" s="196"/>
      <c r="E36" s="41"/>
      <c r="F36" s="42"/>
      <c r="G36" s="42"/>
    </row>
    <row r="37" spans="1:7" x14ac:dyDescent="0.3">
      <c r="A37" s="54"/>
      <c r="B37" s="57" t="s">
        <v>40</v>
      </c>
      <c r="C37" s="38"/>
      <c r="D37" s="196"/>
      <c r="E37" s="41"/>
      <c r="F37" s="42"/>
      <c r="G37" s="42"/>
    </row>
    <row r="38" spans="1:7" x14ac:dyDescent="0.3">
      <c r="A38" s="54"/>
      <c r="B38" s="58" t="s">
        <v>41</v>
      </c>
      <c r="C38" s="38"/>
      <c r="D38" s="196"/>
      <c r="E38" s="41"/>
      <c r="F38" s="42"/>
      <c r="G38" s="42"/>
    </row>
    <row r="39" spans="1:7" x14ac:dyDescent="0.3">
      <c r="A39" s="54"/>
      <c r="B39" s="40" t="s">
        <v>42</v>
      </c>
      <c r="C39" s="38"/>
      <c r="D39" s="196"/>
      <c r="E39" s="41"/>
      <c r="F39" s="42"/>
      <c r="G39" s="42"/>
    </row>
    <row r="40" spans="1:7" x14ac:dyDescent="0.3">
      <c r="A40" s="54"/>
      <c r="B40" s="40" t="s">
        <v>43</v>
      </c>
      <c r="C40" s="38"/>
      <c r="D40" s="196"/>
      <c r="E40" s="41"/>
      <c r="F40" s="42"/>
      <c r="G40" s="42"/>
    </row>
    <row r="41" spans="1:7" x14ac:dyDescent="0.3">
      <c r="A41" s="54"/>
      <c r="B41" s="40" t="s">
        <v>44</v>
      </c>
      <c r="C41" s="38"/>
      <c r="D41" s="196"/>
      <c r="E41" s="41"/>
      <c r="F41" s="42"/>
      <c r="G41" s="42"/>
    </row>
    <row r="42" spans="1:7" x14ac:dyDescent="0.3">
      <c r="A42" s="54"/>
      <c r="B42" s="40" t="s">
        <v>45</v>
      </c>
      <c r="C42" s="38"/>
      <c r="D42" s="196"/>
      <c r="E42" s="41"/>
      <c r="F42" s="42"/>
      <c r="G42" s="42"/>
    </row>
    <row r="43" spans="1:7" x14ac:dyDescent="0.3">
      <c r="A43" s="54"/>
      <c r="B43" s="40" t="s">
        <v>46</v>
      </c>
      <c r="C43" s="38"/>
      <c r="D43" s="196"/>
      <c r="E43" s="41"/>
      <c r="F43" s="42"/>
      <c r="G43" s="42"/>
    </row>
    <row r="44" spans="1:7" x14ac:dyDescent="0.3">
      <c r="A44" s="54"/>
      <c r="B44" s="40" t="s">
        <v>47</v>
      </c>
      <c r="C44" s="38"/>
      <c r="D44" s="196"/>
      <c r="E44" s="41"/>
      <c r="F44" s="42"/>
      <c r="G44" s="42"/>
    </row>
    <row r="45" spans="1:7" x14ac:dyDescent="0.3">
      <c r="A45" s="54"/>
      <c r="B45" s="40" t="s">
        <v>48</v>
      </c>
      <c r="C45" s="38"/>
      <c r="D45" s="196"/>
      <c r="E45" s="41"/>
      <c r="F45" s="42"/>
      <c r="G45" s="42"/>
    </row>
    <row r="46" spans="1:7" x14ac:dyDescent="0.3">
      <c r="A46" s="54"/>
      <c r="B46" s="58" t="s">
        <v>49</v>
      </c>
      <c r="C46" s="38"/>
      <c r="D46" s="196"/>
      <c r="E46" s="41"/>
      <c r="F46" s="42"/>
      <c r="G46" s="42"/>
    </row>
    <row r="47" spans="1:7" x14ac:dyDescent="0.3">
      <c r="A47" s="54"/>
      <c r="B47" s="40" t="s">
        <v>50</v>
      </c>
      <c r="C47" s="38"/>
      <c r="D47" s="196"/>
      <c r="E47" s="41"/>
      <c r="F47" s="42"/>
      <c r="G47" s="42"/>
    </row>
    <row r="48" spans="1:7" x14ac:dyDescent="0.3">
      <c r="A48" s="54"/>
      <c r="B48" s="40" t="s">
        <v>51</v>
      </c>
      <c r="C48" s="38"/>
      <c r="D48" s="196"/>
      <c r="E48" s="41"/>
      <c r="F48" s="42"/>
      <c r="G48" s="42"/>
    </row>
    <row r="49" spans="1:16" x14ac:dyDescent="0.3">
      <c r="A49" s="54"/>
      <c r="B49" s="40" t="s">
        <v>52</v>
      </c>
      <c r="C49" s="38"/>
      <c r="D49" s="196"/>
      <c r="E49" s="41"/>
      <c r="F49" s="42"/>
      <c r="G49" s="42"/>
    </row>
    <row r="50" spans="1:16" x14ac:dyDescent="0.3">
      <c r="A50" s="54"/>
      <c r="B50" s="40" t="s">
        <v>53</v>
      </c>
      <c r="C50" s="38"/>
      <c r="D50" s="196"/>
      <c r="E50" s="41"/>
      <c r="F50" s="42"/>
      <c r="G50" s="42"/>
    </row>
    <row r="51" spans="1:16" x14ac:dyDescent="0.3">
      <c r="A51" s="54"/>
      <c r="B51" s="40" t="s">
        <v>54</v>
      </c>
      <c r="C51" s="38"/>
      <c r="D51" s="196"/>
      <c r="E51" s="41"/>
      <c r="F51" s="42"/>
      <c r="G51" s="42"/>
    </row>
    <row r="52" spans="1:16" x14ac:dyDescent="0.3">
      <c r="A52" s="54"/>
      <c r="B52" s="40" t="s">
        <v>55</v>
      </c>
      <c r="C52" s="38"/>
      <c r="D52" s="196"/>
      <c r="E52" s="41"/>
      <c r="F52" s="42"/>
      <c r="G52" s="42"/>
    </row>
    <row r="53" spans="1:16" x14ac:dyDescent="0.3">
      <c r="A53" s="54"/>
      <c r="B53" s="40" t="s">
        <v>56</v>
      </c>
      <c r="C53" s="38"/>
      <c r="D53" s="196"/>
      <c r="E53" s="41"/>
      <c r="F53" s="42"/>
      <c r="G53" s="42"/>
    </row>
    <row r="54" spans="1:16" x14ac:dyDescent="0.3">
      <c r="A54" s="54"/>
      <c r="B54" s="40" t="s">
        <v>57</v>
      </c>
      <c r="C54" s="38"/>
      <c r="D54" s="196"/>
      <c r="E54" s="41"/>
      <c r="F54" s="42"/>
      <c r="G54" s="42"/>
    </row>
    <row r="55" spans="1:16" x14ac:dyDescent="0.3">
      <c r="A55" s="54"/>
      <c r="B55" s="40" t="s">
        <v>58</v>
      </c>
      <c r="C55" s="38"/>
      <c r="D55" s="196"/>
      <c r="E55" s="41"/>
      <c r="F55" s="42"/>
      <c r="G55" s="42"/>
    </row>
    <row r="56" spans="1:16" x14ac:dyDescent="0.3">
      <c r="A56" s="54"/>
      <c r="B56" s="40" t="s">
        <v>59</v>
      </c>
      <c r="C56" s="38"/>
      <c r="D56" s="196"/>
      <c r="E56" s="41"/>
      <c r="F56" s="42"/>
      <c r="G56" s="42"/>
    </row>
    <row r="57" spans="1:16" ht="63" x14ac:dyDescent="0.3">
      <c r="A57" s="54"/>
      <c r="B57" s="40" t="s">
        <v>60</v>
      </c>
      <c r="C57" s="38"/>
      <c r="D57" s="196"/>
      <c r="E57" s="41"/>
      <c r="F57" s="42"/>
      <c r="G57" s="42"/>
    </row>
    <row r="58" spans="1:16" x14ac:dyDescent="0.3">
      <c r="A58" s="54"/>
      <c r="B58" s="40" t="s">
        <v>61</v>
      </c>
      <c r="C58" s="38"/>
      <c r="D58" s="196"/>
      <c r="E58" s="41"/>
      <c r="F58" s="42"/>
      <c r="G58" s="42"/>
    </row>
    <row r="59" spans="1:16" x14ac:dyDescent="0.3">
      <c r="A59" s="54"/>
      <c r="B59" s="40" t="s">
        <v>62</v>
      </c>
      <c r="C59" s="38"/>
      <c r="D59" s="196"/>
      <c r="E59" s="41"/>
      <c r="F59" s="42"/>
      <c r="G59" s="42"/>
    </row>
    <row r="60" spans="1:16" s="60" customFormat="1" x14ac:dyDescent="0.3">
      <c r="A60" s="49">
        <v>3</v>
      </c>
      <c r="B60" s="50" t="s">
        <v>293</v>
      </c>
      <c r="C60" s="51" t="s">
        <v>165</v>
      </c>
      <c r="D60" s="51" t="s">
        <v>65</v>
      </c>
      <c r="E60" s="51">
        <v>1</v>
      </c>
      <c r="F60" s="59">
        <v>26595412.800000008</v>
      </c>
      <c r="G60" s="59">
        <f>F60*E60</f>
        <v>26595412.800000008</v>
      </c>
      <c r="H60" s="24"/>
      <c r="I60" s="24"/>
      <c r="J60" s="24"/>
      <c r="K60" s="24"/>
      <c r="L60" s="24"/>
      <c r="M60" s="24"/>
      <c r="N60" s="24"/>
      <c r="O60" s="24"/>
      <c r="P60" s="24"/>
    </row>
    <row r="61" spans="1:16" x14ac:dyDescent="0.3">
      <c r="A61" s="61"/>
      <c r="B61" s="62" t="s">
        <v>154</v>
      </c>
      <c r="C61" s="35"/>
      <c r="D61" s="208"/>
      <c r="E61" s="36"/>
      <c r="F61" s="37"/>
      <c r="G61" s="37"/>
    </row>
    <row r="62" spans="1:16" x14ac:dyDescent="0.3">
      <c r="A62" s="43"/>
      <c r="B62" s="56" t="s">
        <v>155</v>
      </c>
      <c r="C62" s="38"/>
      <c r="D62" s="196"/>
      <c r="E62" s="41"/>
      <c r="F62" s="42"/>
      <c r="G62" s="42"/>
    </row>
    <row r="63" spans="1:16" x14ac:dyDescent="0.3">
      <c r="A63" s="43"/>
      <c r="B63" s="56" t="s">
        <v>156</v>
      </c>
      <c r="C63" s="38"/>
      <c r="D63" s="196"/>
      <c r="E63" s="41"/>
      <c r="F63" s="42"/>
      <c r="G63" s="42"/>
    </row>
    <row r="64" spans="1:16" x14ac:dyDescent="0.3">
      <c r="A64" s="43"/>
      <c r="B64" s="56" t="s">
        <v>157</v>
      </c>
      <c r="C64" s="38"/>
      <c r="D64" s="196"/>
      <c r="E64" s="41"/>
      <c r="F64" s="42"/>
      <c r="G64" s="42"/>
    </row>
    <row r="65" spans="1:7" x14ac:dyDescent="0.3">
      <c r="A65" s="43"/>
      <c r="B65" s="63" t="s">
        <v>158</v>
      </c>
      <c r="C65" s="38"/>
      <c r="D65" s="196"/>
      <c r="E65" s="41"/>
      <c r="F65" s="42"/>
      <c r="G65" s="42"/>
    </row>
    <row r="66" spans="1:7" x14ac:dyDescent="0.3">
      <c r="A66" s="43"/>
      <c r="B66" s="56" t="s">
        <v>159</v>
      </c>
      <c r="C66" s="38"/>
      <c r="D66" s="196"/>
      <c r="E66" s="41"/>
      <c r="F66" s="42"/>
      <c r="G66" s="42"/>
    </row>
    <row r="67" spans="1:7" x14ac:dyDescent="0.3">
      <c r="A67" s="43"/>
      <c r="B67" s="56" t="s">
        <v>160</v>
      </c>
      <c r="C67" s="38"/>
      <c r="D67" s="196"/>
      <c r="E67" s="41"/>
      <c r="F67" s="42"/>
      <c r="G67" s="42"/>
    </row>
    <row r="68" spans="1:7" x14ac:dyDescent="0.3">
      <c r="A68" s="43"/>
      <c r="B68" s="56" t="s">
        <v>161</v>
      </c>
      <c r="C68" s="38"/>
      <c r="D68" s="196"/>
      <c r="E68" s="41"/>
      <c r="F68" s="42"/>
      <c r="G68" s="42"/>
    </row>
    <row r="69" spans="1:7" x14ac:dyDescent="0.3">
      <c r="A69" s="43"/>
      <c r="B69" s="56" t="s">
        <v>162</v>
      </c>
      <c r="C69" s="38"/>
      <c r="D69" s="196"/>
      <c r="E69" s="41"/>
      <c r="F69" s="42"/>
      <c r="G69" s="42"/>
    </row>
    <row r="70" spans="1:7" x14ac:dyDescent="0.3">
      <c r="A70" s="43"/>
      <c r="B70" s="64" t="s">
        <v>163</v>
      </c>
      <c r="C70" s="38"/>
      <c r="D70" s="196"/>
      <c r="E70" s="41"/>
      <c r="F70" s="42"/>
      <c r="G70" s="42"/>
    </row>
    <row r="71" spans="1:7" x14ac:dyDescent="0.3">
      <c r="A71" s="44"/>
      <c r="B71" s="65" t="s">
        <v>164</v>
      </c>
      <c r="C71" s="46"/>
      <c r="D71" s="209"/>
      <c r="E71" s="47"/>
      <c r="F71" s="48"/>
      <c r="G71" s="48"/>
    </row>
    <row r="72" spans="1:7" x14ac:dyDescent="0.3">
      <c r="A72" s="51">
        <v>4</v>
      </c>
      <c r="B72" s="66" t="s">
        <v>66</v>
      </c>
      <c r="C72" s="51" t="s">
        <v>165</v>
      </c>
      <c r="D72" s="51" t="s">
        <v>185</v>
      </c>
      <c r="E72" s="51">
        <v>1</v>
      </c>
      <c r="F72" s="59">
        <v>167475000.00000003</v>
      </c>
      <c r="G72" s="59">
        <f>F72*E72</f>
        <v>167475000.00000003</v>
      </c>
    </row>
    <row r="73" spans="1:7" x14ac:dyDescent="0.3">
      <c r="A73" s="67"/>
      <c r="B73" s="68" t="s">
        <v>187</v>
      </c>
      <c r="C73" s="67"/>
      <c r="D73" s="67"/>
      <c r="E73" s="67"/>
      <c r="F73" s="69"/>
      <c r="G73" s="69"/>
    </row>
    <row r="74" spans="1:7" x14ac:dyDescent="0.3">
      <c r="A74" s="70"/>
      <c r="B74" s="71" t="s">
        <v>188</v>
      </c>
      <c r="C74" s="70"/>
      <c r="D74" s="70"/>
      <c r="E74" s="70"/>
      <c r="F74" s="72"/>
      <c r="G74" s="72"/>
    </row>
    <row r="75" spans="1:7" x14ac:dyDescent="0.3">
      <c r="A75" s="43"/>
      <c r="B75" s="10" t="s">
        <v>67</v>
      </c>
      <c r="C75" s="38"/>
      <c r="D75" s="196"/>
      <c r="E75" s="41"/>
      <c r="F75" s="42"/>
      <c r="G75" s="42"/>
    </row>
    <row r="76" spans="1:7" x14ac:dyDescent="0.3">
      <c r="A76" s="43"/>
      <c r="B76" s="10" t="s">
        <v>68</v>
      </c>
      <c r="C76" s="38"/>
      <c r="D76" s="196"/>
      <c r="E76" s="41"/>
      <c r="F76" s="42"/>
      <c r="G76" s="42"/>
    </row>
    <row r="77" spans="1:7" x14ac:dyDescent="0.3">
      <c r="A77" s="43"/>
      <c r="B77" s="10" t="s">
        <v>69</v>
      </c>
      <c r="C77" s="38"/>
      <c r="D77" s="196"/>
      <c r="E77" s="41"/>
      <c r="F77" s="42"/>
      <c r="G77" s="42"/>
    </row>
    <row r="78" spans="1:7" ht="36" x14ac:dyDescent="0.3">
      <c r="A78" s="43"/>
      <c r="B78" s="10" t="s">
        <v>294</v>
      </c>
      <c r="C78" s="38"/>
      <c r="D78" s="196"/>
      <c r="E78" s="41"/>
      <c r="F78" s="42"/>
      <c r="G78" s="42"/>
    </row>
    <row r="79" spans="1:7" x14ac:dyDescent="0.3">
      <c r="A79" s="43"/>
      <c r="B79" s="10" t="s">
        <v>70</v>
      </c>
      <c r="C79" s="38"/>
      <c r="D79" s="196"/>
      <c r="E79" s="41"/>
      <c r="F79" s="42"/>
      <c r="G79" s="42"/>
    </row>
    <row r="80" spans="1:7" x14ac:dyDescent="0.3">
      <c r="A80" s="43"/>
      <c r="B80" s="10" t="s">
        <v>71</v>
      </c>
      <c r="C80" s="38"/>
      <c r="D80" s="196"/>
      <c r="E80" s="41"/>
      <c r="F80" s="42"/>
      <c r="G80" s="42"/>
    </row>
    <row r="81" spans="1:7" x14ac:dyDescent="0.3">
      <c r="A81" s="43"/>
      <c r="B81" s="10" t="s">
        <v>72</v>
      </c>
      <c r="C81" s="38"/>
      <c r="D81" s="196"/>
      <c r="E81" s="41"/>
      <c r="F81" s="42"/>
      <c r="G81" s="42"/>
    </row>
    <row r="82" spans="1:7" x14ac:dyDescent="0.3">
      <c r="A82" s="43"/>
      <c r="B82" s="10" t="s">
        <v>73</v>
      </c>
      <c r="C82" s="38"/>
      <c r="D82" s="196"/>
      <c r="E82" s="41"/>
      <c r="F82" s="42"/>
      <c r="G82" s="42"/>
    </row>
    <row r="83" spans="1:7" x14ac:dyDescent="0.3">
      <c r="A83" s="43"/>
      <c r="B83" s="10" t="s">
        <v>74</v>
      </c>
      <c r="C83" s="38"/>
      <c r="D83" s="196"/>
      <c r="E83" s="41"/>
      <c r="F83" s="42"/>
      <c r="G83" s="42"/>
    </row>
    <row r="84" spans="1:7" x14ac:dyDescent="0.3">
      <c r="A84" s="43"/>
      <c r="B84" s="10" t="s">
        <v>75</v>
      </c>
      <c r="C84" s="38"/>
      <c r="D84" s="196"/>
      <c r="E84" s="41"/>
      <c r="F84" s="42"/>
      <c r="G84" s="42"/>
    </row>
    <row r="85" spans="1:7" x14ac:dyDescent="0.3">
      <c r="A85" s="43"/>
      <c r="B85" s="10" t="s">
        <v>76</v>
      </c>
      <c r="C85" s="38"/>
      <c r="D85" s="196"/>
      <c r="E85" s="41"/>
      <c r="F85" s="42"/>
      <c r="G85" s="42"/>
    </row>
    <row r="86" spans="1:7" x14ac:dyDescent="0.3">
      <c r="A86" s="43"/>
      <c r="B86" s="10" t="s">
        <v>77</v>
      </c>
      <c r="C86" s="38"/>
      <c r="D86" s="196"/>
      <c r="E86" s="41"/>
      <c r="F86" s="42"/>
      <c r="G86" s="42"/>
    </row>
    <row r="87" spans="1:7" x14ac:dyDescent="0.3">
      <c r="A87" s="43"/>
      <c r="B87" s="10" t="s">
        <v>78</v>
      </c>
      <c r="C87" s="38"/>
      <c r="D87" s="196"/>
      <c r="E87" s="41"/>
      <c r="F87" s="42"/>
      <c r="G87" s="42"/>
    </row>
    <row r="88" spans="1:7" x14ac:dyDescent="0.3">
      <c r="A88" s="43"/>
      <c r="B88" s="10" t="s">
        <v>79</v>
      </c>
      <c r="C88" s="38"/>
      <c r="D88" s="196"/>
      <c r="E88" s="41"/>
      <c r="F88" s="42"/>
      <c r="G88" s="42"/>
    </row>
    <row r="89" spans="1:7" x14ac:dyDescent="0.3">
      <c r="A89" s="43"/>
      <c r="B89" s="10" t="s">
        <v>80</v>
      </c>
      <c r="C89" s="38"/>
      <c r="D89" s="196"/>
      <c r="E89" s="41"/>
      <c r="F89" s="42"/>
      <c r="G89" s="42"/>
    </row>
    <row r="90" spans="1:7" x14ac:dyDescent="0.3">
      <c r="A90" s="43"/>
      <c r="B90" s="10" t="s">
        <v>81</v>
      </c>
      <c r="C90" s="38"/>
      <c r="D90" s="196"/>
      <c r="E90" s="41"/>
      <c r="F90" s="42"/>
      <c r="G90" s="42"/>
    </row>
    <row r="91" spans="1:7" x14ac:dyDescent="0.3">
      <c r="A91" s="43"/>
      <c r="B91" s="10" t="s">
        <v>82</v>
      </c>
      <c r="C91" s="38"/>
      <c r="D91" s="196"/>
      <c r="E91" s="41"/>
      <c r="F91" s="42"/>
      <c r="G91" s="42"/>
    </row>
    <row r="92" spans="1:7" x14ac:dyDescent="0.3">
      <c r="A92" s="43"/>
      <c r="B92" s="10" t="s">
        <v>83</v>
      </c>
      <c r="C92" s="38"/>
      <c r="D92" s="196"/>
      <c r="E92" s="41"/>
      <c r="F92" s="42"/>
      <c r="G92" s="42"/>
    </row>
    <row r="93" spans="1:7" ht="19.5" x14ac:dyDescent="0.3">
      <c r="A93" s="43"/>
      <c r="B93" s="10" t="s">
        <v>295</v>
      </c>
      <c r="C93" s="38"/>
      <c r="D93" s="196"/>
      <c r="E93" s="41"/>
      <c r="F93" s="42"/>
      <c r="G93" s="42"/>
    </row>
    <row r="94" spans="1:7" x14ac:dyDescent="0.3">
      <c r="A94" s="43"/>
      <c r="B94" s="10" t="s">
        <v>84</v>
      </c>
      <c r="C94" s="38"/>
      <c r="D94" s="196"/>
      <c r="E94" s="41"/>
      <c r="F94" s="42"/>
      <c r="G94" s="42"/>
    </row>
    <row r="95" spans="1:7" x14ac:dyDescent="0.3">
      <c r="A95" s="43"/>
      <c r="B95" s="10" t="s">
        <v>85</v>
      </c>
      <c r="C95" s="38"/>
      <c r="D95" s="196"/>
      <c r="E95" s="41"/>
      <c r="F95" s="42"/>
      <c r="G95" s="42"/>
    </row>
    <row r="96" spans="1:7" ht="36" x14ac:dyDescent="0.3">
      <c r="A96" s="43"/>
      <c r="B96" s="10" t="s">
        <v>296</v>
      </c>
      <c r="C96" s="38"/>
      <c r="D96" s="196"/>
      <c r="E96" s="41"/>
      <c r="F96" s="42"/>
      <c r="G96" s="42"/>
    </row>
    <row r="97" spans="1:7" ht="36" x14ac:dyDescent="0.3">
      <c r="A97" s="43"/>
      <c r="B97" s="10" t="s">
        <v>297</v>
      </c>
      <c r="C97" s="38"/>
      <c r="D97" s="196"/>
      <c r="E97" s="41"/>
      <c r="F97" s="42"/>
      <c r="G97" s="42"/>
    </row>
    <row r="98" spans="1:7" ht="31.5" x14ac:dyDescent="0.3">
      <c r="A98" s="43"/>
      <c r="B98" s="10" t="s">
        <v>86</v>
      </c>
      <c r="C98" s="38"/>
      <c r="D98" s="196"/>
      <c r="E98" s="41"/>
      <c r="F98" s="42"/>
      <c r="G98" s="42"/>
    </row>
    <row r="99" spans="1:7" x14ac:dyDescent="0.3">
      <c r="A99" s="43"/>
      <c r="B99" s="10" t="s">
        <v>87</v>
      </c>
      <c r="C99" s="38"/>
      <c r="D99" s="196"/>
      <c r="E99" s="41"/>
      <c r="F99" s="42"/>
      <c r="G99" s="42"/>
    </row>
    <row r="100" spans="1:7" x14ac:dyDescent="0.3">
      <c r="A100" s="43"/>
      <c r="B100" s="10" t="s">
        <v>88</v>
      </c>
      <c r="C100" s="38"/>
      <c r="D100" s="196"/>
      <c r="E100" s="41"/>
      <c r="F100" s="42"/>
      <c r="G100" s="42"/>
    </row>
    <row r="101" spans="1:7" x14ac:dyDescent="0.3">
      <c r="A101" s="43"/>
      <c r="B101" s="10" t="s">
        <v>89</v>
      </c>
      <c r="C101" s="38"/>
      <c r="D101" s="196"/>
      <c r="E101" s="41"/>
      <c r="F101" s="42"/>
      <c r="G101" s="42"/>
    </row>
    <row r="102" spans="1:7" x14ac:dyDescent="0.3">
      <c r="A102" s="43"/>
      <c r="B102" s="10" t="s">
        <v>90</v>
      </c>
      <c r="C102" s="38"/>
      <c r="D102" s="196"/>
      <c r="E102" s="41"/>
      <c r="F102" s="42"/>
      <c r="G102" s="42"/>
    </row>
    <row r="103" spans="1:7" x14ac:dyDescent="0.3">
      <c r="A103" s="43"/>
      <c r="B103" s="10" t="s">
        <v>91</v>
      </c>
      <c r="C103" s="38"/>
      <c r="D103" s="196"/>
      <c r="E103" s="41"/>
      <c r="F103" s="42"/>
      <c r="G103" s="42"/>
    </row>
    <row r="104" spans="1:7" x14ac:dyDescent="0.3">
      <c r="A104" s="43"/>
      <c r="B104" s="10" t="s">
        <v>92</v>
      </c>
      <c r="C104" s="38"/>
      <c r="D104" s="196"/>
      <c r="E104" s="41"/>
      <c r="F104" s="42"/>
      <c r="G104" s="42"/>
    </row>
    <row r="105" spans="1:7" x14ac:dyDescent="0.3">
      <c r="A105" s="43"/>
      <c r="B105" s="10" t="s">
        <v>93</v>
      </c>
      <c r="C105" s="38"/>
      <c r="D105" s="196"/>
      <c r="E105" s="41"/>
      <c r="F105" s="42"/>
      <c r="G105" s="42"/>
    </row>
    <row r="106" spans="1:7" x14ac:dyDescent="0.3">
      <c r="A106" s="43"/>
      <c r="B106" s="10" t="s">
        <v>94</v>
      </c>
      <c r="C106" s="38"/>
      <c r="D106" s="196"/>
      <c r="E106" s="41"/>
      <c r="F106" s="42"/>
      <c r="G106" s="42"/>
    </row>
    <row r="107" spans="1:7" x14ac:dyDescent="0.3">
      <c r="A107" s="43"/>
      <c r="B107" s="10" t="s">
        <v>95</v>
      </c>
      <c r="C107" s="38"/>
      <c r="D107" s="196"/>
      <c r="E107" s="41"/>
      <c r="F107" s="42"/>
      <c r="G107" s="42"/>
    </row>
    <row r="108" spans="1:7" x14ac:dyDescent="0.3">
      <c r="A108" s="43"/>
      <c r="B108" s="10" t="s">
        <v>96</v>
      </c>
      <c r="C108" s="38"/>
      <c r="D108" s="196"/>
      <c r="E108" s="41"/>
      <c r="F108" s="42"/>
      <c r="G108" s="42"/>
    </row>
    <row r="109" spans="1:7" x14ac:dyDescent="0.3">
      <c r="A109" s="43"/>
      <c r="B109" s="10" t="s">
        <v>97</v>
      </c>
      <c r="C109" s="38"/>
      <c r="D109" s="196"/>
      <c r="E109" s="41"/>
      <c r="F109" s="42"/>
      <c r="G109" s="42"/>
    </row>
    <row r="110" spans="1:7" x14ac:dyDescent="0.3">
      <c r="A110" s="43"/>
      <c r="B110" s="10" t="s">
        <v>98</v>
      </c>
      <c r="C110" s="38"/>
      <c r="D110" s="196"/>
      <c r="E110" s="41"/>
      <c r="F110" s="42"/>
      <c r="G110" s="42"/>
    </row>
    <row r="111" spans="1:7" x14ac:dyDescent="0.3">
      <c r="A111" s="43"/>
      <c r="B111" s="10" t="s">
        <v>99</v>
      </c>
      <c r="C111" s="38"/>
      <c r="D111" s="196"/>
      <c r="E111" s="41"/>
      <c r="F111" s="42"/>
      <c r="G111" s="42"/>
    </row>
    <row r="112" spans="1:7" x14ac:dyDescent="0.3">
      <c r="A112" s="43"/>
      <c r="B112" s="10" t="s">
        <v>100</v>
      </c>
      <c r="C112" s="38"/>
      <c r="D112" s="196"/>
      <c r="E112" s="41"/>
      <c r="F112" s="42"/>
      <c r="G112" s="42"/>
    </row>
    <row r="113" spans="1:7" x14ac:dyDescent="0.3">
      <c r="A113" s="43"/>
      <c r="B113" s="10" t="s">
        <v>101</v>
      </c>
      <c r="C113" s="38"/>
      <c r="D113" s="196"/>
      <c r="E113" s="41"/>
      <c r="F113" s="42"/>
      <c r="G113" s="42"/>
    </row>
    <row r="114" spans="1:7" x14ac:dyDescent="0.3">
      <c r="A114" s="43"/>
      <c r="B114" s="10" t="s">
        <v>102</v>
      </c>
      <c r="C114" s="38"/>
      <c r="D114" s="196"/>
      <c r="E114" s="41"/>
      <c r="F114" s="42"/>
      <c r="G114" s="42"/>
    </row>
    <row r="115" spans="1:7" x14ac:dyDescent="0.3">
      <c r="A115" s="44"/>
      <c r="B115" s="12" t="s">
        <v>103</v>
      </c>
      <c r="C115" s="46"/>
      <c r="D115" s="209"/>
      <c r="E115" s="47"/>
      <c r="F115" s="48"/>
      <c r="G115" s="48"/>
    </row>
    <row r="116" spans="1:7" x14ac:dyDescent="0.3">
      <c r="A116" s="73" t="s">
        <v>300</v>
      </c>
      <c r="B116" s="73" t="s">
        <v>315</v>
      </c>
      <c r="C116" s="73"/>
      <c r="D116" s="76"/>
      <c r="E116" s="76"/>
      <c r="F116" s="16"/>
      <c r="G116" s="16">
        <f>G117+G142</f>
        <v>695535093</v>
      </c>
    </row>
    <row r="117" spans="1:7" s="32" customFormat="1" x14ac:dyDescent="0.3">
      <c r="A117" s="51">
        <v>1</v>
      </c>
      <c r="B117" s="66" t="s">
        <v>298</v>
      </c>
      <c r="C117" s="51" t="s">
        <v>133</v>
      </c>
      <c r="D117" s="51" t="s">
        <v>37</v>
      </c>
      <c r="E117" s="51">
        <v>3</v>
      </c>
      <c r="F117" s="59">
        <v>169042427</v>
      </c>
      <c r="G117" s="59">
        <f>F117*E117</f>
        <v>507127281</v>
      </c>
    </row>
    <row r="118" spans="1:7" x14ac:dyDescent="0.3">
      <c r="A118" s="9"/>
      <c r="B118" s="68" t="s">
        <v>112</v>
      </c>
      <c r="C118" s="8"/>
      <c r="D118" s="9"/>
      <c r="E118" s="9"/>
      <c r="F118" s="19"/>
      <c r="G118" s="19"/>
    </row>
    <row r="119" spans="1:7" x14ac:dyDescent="0.3">
      <c r="A119" s="10"/>
      <c r="B119" s="71" t="s">
        <v>113</v>
      </c>
      <c r="C119" s="10"/>
      <c r="D119" s="11"/>
      <c r="E119" s="11"/>
      <c r="F119" s="17"/>
      <c r="G119" s="17"/>
    </row>
    <row r="120" spans="1:7" x14ac:dyDescent="0.3">
      <c r="A120" s="10"/>
      <c r="B120" s="15" t="s">
        <v>114</v>
      </c>
      <c r="C120" s="10"/>
      <c r="D120" s="11"/>
      <c r="E120" s="11"/>
      <c r="F120" s="17"/>
      <c r="G120" s="17"/>
    </row>
    <row r="121" spans="1:7" ht="31.5" x14ac:dyDescent="0.3">
      <c r="A121" s="10"/>
      <c r="B121" s="77" t="s">
        <v>115</v>
      </c>
      <c r="C121" s="10"/>
      <c r="D121" s="11"/>
      <c r="E121" s="11"/>
      <c r="F121" s="17"/>
      <c r="G121" s="17"/>
    </row>
    <row r="122" spans="1:7" ht="31.5" x14ac:dyDescent="0.3">
      <c r="A122" s="10"/>
      <c r="B122" s="77" t="s">
        <v>116</v>
      </c>
      <c r="C122" s="10"/>
      <c r="D122" s="11"/>
      <c r="E122" s="11"/>
      <c r="F122" s="17"/>
      <c r="G122" s="17"/>
    </row>
    <row r="123" spans="1:7" x14ac:dyDescent="0.3">
      <c r="A123" s="10"/>
      <c r="B123" s="2" t="s">
        <v>117</v>
      </c>
      <c r="C123" s="10"/>
      <c r="D123" s="11"/>
      <c r="E123" s="11"/>
      <c r="F123" s="17"/>
      <c r="G123" s="17"/>
    </row>
    <row r="124" spans="1:7" x14ac:dyDescent="0.3">
      <c r="A124" s="10"/>
      <c r="B124" s="2" t="s">
        <v>173</v>
      </c>
      <c r="C124" s="10"/>
      <c r="D124" s="11"/>
      <c r="E124" s="11"/>
      <c r="F124" s="17"/>
      <c r="G124" s="17"/>
    </row>
    <row r="125" spans="1:7" x14ac:dyDescent="0.3">
      <c r="A125" s="10"/>
      <c r="B125" s="5" t="s">
        <v>174</v>
      </c>
      <c r="C125" s="10"/>
      <c r="D125" s="11"/>
      <c r="E125" s="11"/>
      <c r="F125" s="17"/>
      <c r="G125" s="17"/>
    </row>
    <row r="126" spans="1:7" x14ac:dyDescent="0.3">
      <c r="A126" s="10"/>
      <c r="B126" s="5" t="s">
        <v>118</v>
      </c>
      <c r="C126" s="10"/>
      <c r="D126" s="11"/>
      <c r="E126" s="11"/>
      <c r="F126" s="17"/>
      <c r="G126" s="17"/>
    </row>
    <row r="127" spans="1:7" x14ac:dyDescent="0.3">
      <c r="A127" s="10"/>
      <c r="B127" s="5" t="s">
        <v>119</v>
      </c>
      <c r="C127" s="10"/>
      <c r="D127" s="11"/>
      <c r="E127" s="11"/>
      <c r="F127" s="17"/>
      <c r="G127" s="17"/>
    </row>
    <row r="128" spans="1:7" x14ac:dyDescent="0.3">
      <c r="A128" s="10"/>
      <c r="B128" s="2" t="s">
        <v>120</v>
      </c>
      <c r="C128" s="10"/>
      <c r="D128" s="11"/>
      <c r="E128" s="11"/>
      <c r="F128" s="17"/>
      <c r="G128" s="17"/>
    </row>
    <row r="129" spans="1:7" x14ac:dyDescent="0.3">
      <c r="A129" s="10"/>
      <c r="B129" s="2" t="s">
        <v>121</v>
      </c>
      <c r="C129" s="10"/>
      <c r="D129" s="11"/>
      <c r="E129" s="11"/>
      <c r="F129" s="17"/>
      <c r="G129" s="17"/>
    </row>
    <row r="130" spans="1:7" x14ac:dyDescent="0.3">
      <c r="A130" s="10"/>
      <c r="B130" s="5" t="s">
        <v>175</v>
      </c>
      <c r="C130" s="10"/>
      <c r="D130" s="11"/>
      <c r="E130" s="11"/>
      <c r="F130" s="17"/>
      <c r="G130" s="17"/>
    </row>
    <row r="131" spans="1:7" x14ac:dyDescent="0.3">
      <c r="A131" s="10"/>
      <c r="B131" s="5" t="s">
        <v>176</v>
      </c>
      <c r="C131" s="10"/>
      <c r="D131" s="11"/>
      <c r="E131" s="11"/>
      <c r="F131" s="17"/>
      <c r="G131" s="17"/>
    </row>
    <row r="132" spans="1:7" x14ac:dyDescent="0.3">
      <c r="A132" s="10"/>
      <c r="B132" s="2" t="s">
        <v>122</v>
      </c>
      <c r="C132" s="10"/>
      <c r="D132" s="11"/>
      <c r="E132" s="11"/>
      <c r="F132" s="17"/>
      <c r="G132" s="17"/>
    </row>
    <row r="133" spans="1:7" x14ac:dyDescent="0.3">
      <c r="A133" s="10"/>
      <c r="B133" s="2" t="s">
        <v>123</v>
      </c>
      <c r="C133" s="10"/>
      <c r="D133" s="11"/>
      <c r="E133" s="11"/>
      <c r="F133" s="17"/>
      <c r="G133" s="17"/>
    </row>
    <row r="134" spans="1:7" x14ac:dyDescent="0.3">
      <c r="A134" s="10"/>
      <c r="B134" s="3" t="s">
        <v>124</v>
      </c>
      <c r="C134" s="10"/>
      <c r="D134" s="11"/>
      <c r="E134" s="11"/>
      <c r="F134" s="17"/>
      <c r="G134" s="17"/>
    </row>
    <row r="135" spans="1:7" x14ac:dyDescent="0.3">
      <c r="A135" s="10"/>
      <c r="B135" s="2" t="s">
        <v>125</v>
      </c>
      <c r="C135" s="10"/>
      <c r="D135" s="11"/>
      <c r="E135" s="11"/>
      <c r="F135" s="17"/>
      <c r="G135" s="17"/>
    </row>
    <row r="136" spans="1:7" x14ac:dyDescent="0.3">
      <c r="A136" s="10"/>
      <c r="B136" s="2" t="s">
        <v>126</v>
      </c>
      <c r="C136" s="10"/>
      <c r="D136" s="11"/>
      <c r="E136" s="11"/>
      <c r="F136" s="17"/>
      <c r="G136" s="17"/>
    </row>
    <row r="137" spans="1:7" x14ac:dyDescent="0.3">
      <c r="A137" s="10"/>
      <c r="B137" s="5" t="s">
        <v>127</v>
      </c>
      <c r="C137" s="10"/>
      <c r="D137" s="11"/>
      <c r="E137" s="11"/>
      <c r="F137" s="17"/>
      <c r="G137" s="17"/>
    </row>
    <row r="138" spans="1:7" x14ac:dyDescent="0.3">
      <c r="A138" s="10"/>
      <c r="B138" s="5" t="s">
        <v>128</v>
      </c>
      <c r="C138" s="10"/>
      <c r="D138" s="11"/>
      <c r="E138" s="11"/>
      <c r="F138" s="17"/>
      <c r="G138" s="17"/>
    </row>
    <row r="139" spans="1:7" x14ac:dyDescent="0.3">
      <c r="A139" s="78"/>
      <c r="B139" s="5" t="s">
        <v>129</v>
      </c>
      <c r="C139" s="78"/>
      <c r="D139" s="79"/>
      <c r="E139" s="79"/>
      <c r="F139" s="80"/>
      <c r="G139" s="80"/>
    </row>
    <row r="140" spans="1:7" x14ac:dyDescent="0.3">
      <c r="A140" s="10"/>
      <c r="B140" s="2" t="s">
        <v>130</v>
      </c>
      <c r="C140" s="10"/>
      <c r="D140" s="11"/>
      <c r="E140" s="11"/>
      <c r="F140" s="17"/>
      <c r="G140" s="17"/>
    </row>
    <row r="141" spans="1:7" x14ac:dyDescent="0.3">
      <c r="A141" s="12"/>
      <c r="B141" s="4" t="s">
        <v>131</v>
      </c>
      <c r="C141" s="12"/>
      <c r="D141" s="13"/>
      <c r="E141" s="13"/>
      <c r="F141" s="18"/>
      <c r="G141" s="18"/>
    </row>
    <row r="142" spans="1:7" s="32" customFormat="1" x14ac:dyDescent="0.3">
      <c r="A142" s="81">
        <v>2</v>
      </c>
      <c r="B142" s="82" t="s">
        <v>299</v>
      </c>
      <c r="C142" s="76" t="s">
        <v>133</v>
      </c>
      <c r="D142" s="76" t="s">
        <v>65</v>
      </c>
      <c r="E142" s="158">
        <v>3</v>
      </c>
      <c r="F142" s="59">
        <v>62802604</v>
      </c>
      <c r="G142" s="59">
        <f>F142*E142</f>
        <v>188407812</v>
      </c>
    </row>
    <row r="143" spans="1:7" x14ac:dyDescent="0.3">
      <c r="A143" s="8"/>
      <c r="B143" s="83" t="s">
        <v>135</v>
      </c>
      <c r="C143" s="84"/>
      <c r="D143" s="210"/>
      <c r="E143" s="84"/>
      <c r="F143" s="145"/>
      <c r="G143" s="84"/>
    </row>
    <row r="144" spans="1:7" x14ac:dyDescent="0.3">
      <c r="A144" s="10"/>
      <c r="B144" s="14" t="s">
        <v>113</v>
      </c>
      <c r="C144" s="10"/>
      <c r="D144" s="11"/>
      <c r="E144" s="11"/>
      <c r="F144" s="17"/>
      <c r="G144" s="17"/>
    </row>
    <row r="145" spans="1:7" x14ac:dyDescent="0.3">
      <c r="A145" s="10"/>
      <c r="B145" s="15" t="s">
        <v>134</v>
      </c>
      <c r="C145" s="10"/>
      <c r="D145" s="11"/>
      <c r="E145" s="11"/>
      <c r="F145" s="17"/>
      <c r="G145" s="17"/>
    </row>
    <row r="146" spans="1:7" x14ac:dyDescent="0.3">
      <c r="A146" s="10"/>
      <c r="B146" s="14" t="s">
        <v>136</v>
      </c>
      <c r="C146" s="10"/>
      <c r="D146" s="11"/>
      <c r="E146" s="11"/>
      <c r="F146" s="17"/>
      <c r="G146" s="17"/>
    </row>
    <row r="147" spans="1:7" x14ac:dyDescent="0.3">
      <c r="A147" s="10"/>
      <c r="B147" s="2" t="s">
        <v>137</v>
      </c>
      <c r="C147" s="10"/>
      <c r="D147" s="11"/>
      <c r="E147" s="11"/>
      <c r="F147" s="17"/>
      <c r="G147" s="17"/>
    </row>
    <row r="148" spans="1:7" x14ac:dyDescent="0.3">
      <c r="A148" s="10"/>
      <c r="B148" s="2" t="s">
        <v>138</v>
      </c>
      <c r="C148" s="10"/>
      <c r="D148" s="11"/>
      <c r="E148" s="11"/>
      <c r="F148" s="17"/>
      <c r="G148" s="17"/>
    </row>
    <row r="149" spans="1:7" x14ac:dyDescent="0.3">
      <c r="A149" s="10"/>
      <c r="B149" s="2" t="s">
        <v>139</v>
      </c>
      <c r="C149" s="10"/>
      <c r="D149" s="11"/>
      <c r="E149" s="11"/>
      <c r="F149" s="17"/>
      <c r="G149" s="17"/>
    </row>
    <row r="150" spans="1:7" x14ac:dyDescent="0.3">
      <c r="A150" s="10"/>
      <c r="B150" s="2" t="s">
        <v>140</v>
      </c>
      <c r="C150" s="10"/>
      <c r="D150" s="11"/>
      <c r="E150" s="11"/>
      <c r="F150" s="17"/>
      <c r="G150" s="17"/>
    </row>
    <row r="151" spans="1:7" x14ac:dyDescent="0.3">
      <c r="A151" s="10"/>
      <c r="B151" s="2" t="s">
        <v>141</v>
      </c>
      <c r="C151" s="10"/>
      <c r="D151" s="11"/>
      <c r="E151" s="11"/>
      <c r="F151" s="17"/>
      <c r="G151" s="17"/>
    </row>
    <row r="152" spans="1:7" x14ac:dyDescent="0.3">
      <c r="A152" s="10"/>
      <c r="B152" s="2" t="s">
        <v>142</v>
      </c>
      <c r="C152" s="10"/>
      <c r="D152" s="11"/>
      <c r="E152" s="11"/>
      <c r="F152" s="17"/>
      <c r="G152" s="17"/>
    </row>
    <row r="153" spans="1:7" x14ac:dyDescent="0.3">
      <c r="A153" s="10"/>
      <c r="B153" s="2" t="s">
        <v>143</v>
      </c>
      <c r="C153" s="10"/>
      <c r="D153" s="11"/>
      <c r="E153" s="11"/>
      <c r="F153" s="17"/>
      <c r="G153" s="17"/>
    </row>
    <row r="154" spans="1:7" x14ac:dyDescent="0.3">
      <c r="A154" s="10"/>
      <c r="B154" s="2" t="s">
        <v>144</v>
      </c>
      <c r="C154" s="10"/>
      <c r="D154" s="11"/>
      <c r="E154" s="11"/>
      <c r="F154" s="17"/>
      <c r="G154" s="17"/>
    </row>
    <row r="155" spans="1:7" x14ac:dyDescent="0.3">
      <c r="A155" s="10"/>
      <c r="B155" s="2" t="s">
        <v>145</v>
      </c>
      <c r="C155" s="10"/>
      <c r="D155" s="11"/>
      <c r="E155" s="11"/>
      <c r="F155" s="17"/>
      <c r="G155" s="17"/>
    </row>
    <row r="156" spans="1:7" x14ac:dyDescent="0.3">
      <c r="A156" s="10"/>
      <c r="B156" s="2" t="s">
        <v>146</v>
      </c>
      <c r="C156" s="10"/>
      <c r="D156" s="11"/>
      <c r="E156" s="11"/>
      <c r="F156" s="17"/>
      <c r="G156" s="17"/>
    </row>
    <row r="157" spans="1:7" x14ac:dyDescent="0.3">
      <c r="A157" s="10"/>
      <c r="B157" s="2" t="s">
        <v>147</v>
      </c>
      <c r="C157" s="10"/>
      <c r="D157" s="11"/>
      <c r="E157" s="11"/>
      <c r="F157" s="17"/>
      <c r="G157" s="17"/>
    </row>
    <row r="158" spans="1:7" x14ac:dyDescent="0.3">
      <c r="A158" s="10"/>
      <c r="B158" s="6" t="s">
        <v>148</v>
      </c>
      <c r="C158" s="10"/>
      <c r="D158" s="11"/>
      <c r="E158" s="11"/>
      <c r="F158" s="17"/>
      <c r="G158" s="17"/>
    </row>
    <row r="159" spans="1:7" x14ac:dyDescent="0.3">
      <c r="A159" s="10"/>
      <c r="B159" s="3" t="s">
        <v>124</v>
      </c>
      <c r="C159" s="10"/>
      <c r="D159" s="11"/>
      <c r="E159" s="11"/>
      <c r="F159" s="17"/>
      <c r="G159" s="17"/>
    </row>
    <row r="160" spans="1:7" x14ac:dyDescent="0.3">
      <c r="A160" s="10"/>
      <c r="B160" s="2" t="s">
        <v>149</v>
      </c>
      <c r="C160" s="10"/>
      <c r="D160" s="11"/>
      <c r="E160" s="11"/>
      <c r="F160" s="17"/>
      <c r="G160" s="17"/>
    </row>
    <row r="161" spans="1:7" x14ac:dyDescent="0.3">
      <c r="A161" s="10"/>
      <c r="B161" s="5" t="s">
        <v>127</v>
      </c>
      <c r="C161" s="10"/>
      <c r="D161" s="11"/>
      <c r="E161" s="11"/>
      <c r="F161" s="17"/>
      <c r="G161" s="17"/>
    </row>
    <row r="162" spans="1:7" x14ac:dyDescent="0.3">
      <c r="A162" s="10"/>
      <c r="B162" s="5" t="s">
        <v>128</v>
      </c>
      <c r="C162" s="10"/>
      <c r="D162" s="11"/>
      <c r="E162" s="11"/>
      <c r="F162" s="17"/>
      <c r="G162" s="17"/>
    </row>
    <row r="163" spans="1:7" x14ac:dyDescent="0.3">
      <c r="A163" s="10"/>
      <c r="B163" s="2" t="s">
        <v>129</v>
      </c>
      <c r="C163" s="10"/>
      <c r="D163" s="11"/>
      <c r="E163" s="11"/>
      <c r="F163" s="17"/>
      <c r="G163" s="17"/>
    </row>
    <row r="164" spans="1:7" x14ac:dyDescent="0.3">
      <c r="A164" s="12"/>
      <c r="B164" s="4" t="s">
        <v>150</v>
      </c>
      <c r="C164" s="12"/>
      <c r="D164" s="13"/>
      <c r="E164" s="13"/>
      <c r="F164" s="18"/>
      <c r="G164" s="18"/>
    </row>
    <row r="165" spans="1:7" s="32" customFormat="1" x14ac:dyDescent="0.3">
      <c r="A165" s="51" t="s">
        <v>132</v>
      </c>
      <c r="B165" s="73" t="s">
        <v>316</v>
      </c>
      <c r="C165" s="74"/>
      <c r="D165" s="182"/>
      <c r="E165" s="33"/>
      <c r="F165" s="75"/>
      <c r="G165" s="75">
        <f>G166+G324</f>
        <v>726220000</v>
      </c>
    </row>
    <row r="166" spans="1:7" s="32" customFormat="1" x14ac:dyDescent="0.3">
      <c r="A166" s="22">
        <v>1</v>
      </c>
      <c r="B166" s="23" t="s">
        <v>190</v>
      </c>
      <c r="C166" s="159" t="s">
        <v>191</v>
      </c>
      <c r="D166" s="22" t="s">
        <v>65</v>
      </c>
      <c r="E166" s="160">
        <v>8</v>
      </c>
      <c r="F166" s="161">
        <v>87500000</v>
      </c>
      <c r="G166" s="162">
        <f>F166*E166</f>
        <v>700000000</v>
      </c>
    </row>
    <row r="167" spans="1:7" x14ac:dyDescent="0.3">
      <c r="A167" s="38"/>
      <c r="B167" s="39" t="s">
        <v>192</v>
      </c>
      <c r="C167" s="38"/>
      <c r="D167" s="196"/>
      <c r="E167" s="41"/>
      <c r="F167" s="42"/>
      <c r="G167" s="42"/>
    </row>
    <row r="168" spans="1:7" x14ac:dyDescent="0.3">
      <c r="A168" s="38"/>
      <c r="B168" s="39" t="s">
        <v>104</v>
      </c>
      <c r="C168" s="38"/>
      <c r="D168" s="196"/>
      <c r="E168" s="41"/>
      <c r="F168" s="42"/>
      <c r="G168" s="42"/>
    </row>
    <row r="169" spans="1:7" x14ac:dyDescent="0.3">
      <c r="A169" s="38"/>
      <c r="B169" s="39" t="s">
        <v>193</v>
      </c>
      <c r="C169" s="38"/>
      <c r="D169" s="196"/>
      <c r="E169" s="41"/>
      <c r="F169" s="42"/>
      <c r="G169" s="42"/>
    </row>
    <row r="170" spans="1:7" x14ac:dyDescent="0.3">
      <c r="A170" s="38"/>
      <c r="B170" s="39" t="s">
        <v>194</v>
      </c>
      <c r="C170" s="38"/>
      <c r="D170" s="196"/>
      <c r="E170" s="41"/>
      <c r="F170" s="42"/>
      <c r="G170" s="42"/>
    </row>
    <row r="171" spans="1:7" x14ac:dyDescent="0.3">
      <c r="A171" s="43"/>
      <c r="B171" s="39" t="s">
        <v>195</v>
      </c>
      <c r="C171" s="38"/>
      <c r="D171" s="196"/>
      <c r="E171" s="41"/>
      <c r="F171" s="42"/>
      <c r="G171" s="42"/>
    </row>
    <row r="172" spans="1:7" ht="30.75" customHeight="1" x14ac:dyDescent="0.3">
      <c r="A172" s="43"/>
      <c r="B172" s="39" t="s">
        <v>105</v>
      </c>
      <c r="C172" s="38"/>
      <c r="D172" s="196"/>
      <c r="E172" s="41"/>
      <c r="F172" s="42"/>
      <c r="G172" s="42"/>
    </row>
    <row r="173" spans="1:7" x14ac:dyDescent="0.3">
      <c r="A173" s="38"/>
      <c r="B173" s="39" t="s">
        <v>106</v>
      </c>
      <c r="C173" s="38"/>
      <c r="D173" s="196"/>
      <c r="E173" s="41"/>
      <c r="F173" s="42"/>
      <c r="G173" s="42"/>
    </row>
    <row r="174" spans="1:7" x14ac:dyDescent="0.3">
      <c r="A174" s="38"/>
      <c r="B174" s="39" t="s">
        <v>196</v>
      </c>
      <c r="C174" s="38"/>
      <c r="D174" s="196"/>
      <c r="E174" s="41"/>
      <c r="F174" s="42"/>
      <c r="G174" s="42"/>
    </row>
    <row r="175" spans="1:7" x14ac:dyDescent="0.3">
      <c r="A175" s="38"/>
      <c r="B175" s="39" t="s">
        <v>197</v>
      </c>
      <c r="C175" s="38"/>
      <c r="D175" s="196"/>
      <c r="E175" s="41"/>
      <c r="F175" s="42"/>
      <c r="G175" s="42"/>
    </row>
    <row r="176" spans="1:7" x14ac:dyDescent="0.3">
      <c r="A176" s="38"/>
      <c r="B176" s="39" t="s">
        <v>198</v>
      </c>
      <c r="C176" s="38"/>
      <c r="D176" s="196"/>
      <c r="E176" s="41"/>
      <c r="F176" s="42"/>
      <c r="G176" s="42"/>
    </row>
    <row r="177" spans="1:7" x14ac:dyDescent="0.3">
      <c r="A177" s="43"/>
      <c r="B177" s="39" t="s">
        <v>199</v>
      </c>
      <c r="C177" s="38"/>
      <c r="D177" s="196"/>
      <c r="E177" s="41"/>
      <c r="F177" s="42"/>
      <c r="G177" s="42"/>
    </row>
    <row r="178" spans="1:7" ht="30.75" customHeight="1" x14ac:dyDescent="0.3">
      <c r="A178" s="43"/>
      <c r="B178" s="39" t="s">
        <v>200</v>
      </c>
      <c r="C178" s="38"/>
      <c r="D178" s="196"/>
      <c r="E178" s="41"/>
      <c r="F178" s="42"/>
      <c r="G178" s="42"/>
    </row>
    <row r="179" spans="1:7" x14ac:dyDescent="0.3">
      <c r="A179" s="38"/>
      <c r="B179" s="39" t="s">
        <v>201</v>
      </c>
      <c r="C179" s="38"/>
      <c r="D179" s="196"/>
      <c r="E179" s="41"/>
      <c r="F179" s="42"/>
      <c r="G179" s="42"/>
    </row>
    <row r="180" spans="1:7" x14ac:dyDescent="0.3">
      <c r="A180" s="38"/>
      <c r="B180" s="39" t="s">
        <v>202</v>
      </c>
      <c r="C180" s="38"/>
      <c r="D180" s="196"/>
      <c r="E180" s="41"/>
      <c r="F180" s="42"/>
      <c r="G180" s="42"/>
    </row>
    <row r="181" spans="1:7" x14ac:dyDescent="0.3">
      <c r="A181" s="38"/>
      <c r="B181" s="39" t="s">
        <v>203</v>
      </c>
      <c r="C181" s="38"/>
      <c r="D181" s="196"/>
      <c r="E181" s="41"/>
      <c r="F181" s="42"/>
      <c r="G181" s="42"/>
    </row>
    <row r="182" spans="1:7" x14ac:dyDescent="0.3">
      <c r="A182" s="38"/>
      <c r="B182" s="39" t="s">
        <v>204</v>
      </c>
      <c r="C182" s="38"/>
      <c r="D182" s="196"/>
      <c r="E182" s="41"/>
      <c r="F182" s="42"/>
      <c r="G182" s="42"/>
    </row>
    <row r="183" spans="1:7" x14ac:dyDescent="0.3">
      <c r="A183" s="43"/>
      <c r="B183" s="39" t="s">
        <v>107</v>
      </c>
      <c r="C183" s="38"/>
      <c r="D183" s="196"/>
      <c r="E183" s="41"/>
      <c r="F183" s="42"/>
      <c r="G183" s="42"/>
    </row>
    <row r="184" spans="1:7" ht="30.75" customHeight="1" x14ac:dyDescent="0.3">
      <c r="A184" s="43"/>
      <c r="B184" s="39" t="s">
        <v>108</v>
      </c>
      <c r="C184" s="38"/>
      <c r="D184" s="196"/>
      <c r="E184" s="41"/>
      <c r="F184" s="42"/>
      <c r="G184" s="42"/>
    </row>
    <row r="185" spans="1:7" x14ac:dyDescent="0.3">
      <c r="A185" s="38"/>
      <c r="B185" s="39" t="s">
        <v>109</v>
      </c>
      <c r="C185" s="38"/>
      <c r="D185" s="196"/>
      <c r="E185" s="41"/>
      <c r="F185" s="42"/>
      <c r="G185" s="42"/>
    </row>
    <row r="186" spans="1:7" x14ac:dyDescent="0.3">
      <c r="A186" s="38"/>
      <c r="B186" s="39" t="s">
        <v>110</v>
      </c>
      <c r="C186" s="38"/>
      <c r="D186" s="196"/>
      <c r="E186" s="41"/>
      <c r="F186" s="42"/>
      <c r="G186" s="42"/>
    </row>
    <row r="187" spans="1:7" ht="31.5" x14ac:dyDescent="0.3">
      <c r="A187" s="38"/>
      <c r="B187" s="39" t="s">
        <v>166</v>
      </c>
      <c r="C187" s="38"/>
      <c r="D187" s="196"/>
      <c r="E187" s="41"/>
      <c r="F187" s="42"/>
      <c r="G187" s="42"/>
    </row>
    <row r="188" spans="1:7" ht="31.5" x14ac:dyDescent="0.3">
      <c r="A188" s="38"/>
      <c r="B188" s="39" t="s">
        <v>167</v>
      </c>
      <c r="C188" s="38"/>
      <c r="D188" s="196"/>
      <c r="E188" s="41"/>
      <c r="F188" s="42"/>
      <c r="G188" s="42"/>
    </row>
    <row r="189" spans="1:7" ht="31.5" x14ac:dyDescent="0.3">
      <c r="A189" s="43"/>
      <c r="B189" s="39" t="s">
        <v>168</v>
      </c>
      <c r="C189" s="38"/>
      <c r="D189" s="196"/>
      <c r="E189" s="41"/>
      <c r="F189" s="42"/>
      <c r="G189" s="42"/>
    </row>
    <row r="190" spans="1:7" ht="30.75" customHeight="1" x14ac:dyDescent="0.3">
      <c r="A190" s="43"/>
      <c r="B190" s="39" t="s">
        <v>111</v>
      </c>
      <c r="C190" s="38"/>
      <c r="D190" s="196"/>
      <c r="E190" s="41"/>
      <c r="F190" s="42"/>
      <c r="G190" s="42"/>
    </row>
    <row r="191" spans="1:7" x14ac:dyDescent="0.3">
      <c r="A191" s="38"/>
      <c r="B191" s="39" t="s">
        <v>205</v>
      </c>
      <c r="C191" s="38"/>
      <c r="D191" s="196"/>
      <c r="E191" s="41"/>
      <c r="F191" s="42"/>
      <c r="G191" s="42"/>
    </row>
    <row r="192" spans="1:7" x14ac:dyDescent="0.3">
      <c r="A192" s="38"/>
      <c r="B192" s="39" t="s">
        <v>105</v>
      </c>
      <c r="C192" s="38"/>
      <c r="D192" s="196"/>
      <c r="E192" s="41"/>
      <c r="F192" s="42"/>
      <c r="G192" s="42"/>
    </row>
    <row r="193" spans="1:7" x14ac:dyDescent="0.3">
      <c r="A193" s="38"/>
      <c r="B193" s="39" t="s">
        <v>106</v>
      </c>
      <c r="C193" s="38"/>
      <c r="D193" s="196"/>
      <c r="E193" s="41"/>
      <c r="F193" s="42"/>
      <c r="G193" s="42"/>
    </row>
    <row r="194" spans="1:7" x14ac:dyDescent="0.3">
      <c r="A194" s="38"/>
      <c r="B194" s="39" t="s">
        <v>206</v>
      </c>
      <c r="C194" s="38"/>
      <c r="D194" s="196"/>
      <c r="E194" s="41"/>
      <c r="F194" s="42"/>
      <c r="G194" s="42"/>
    </row>
    <row r="195" spans="1:7" x14ac:dyDescent="0.3">
      <c r="A195" s="43"/>
      <c r="B195" s="39" t="s">
        <v>207</v>
      </c>
      <c r="C195" s="38"/>
      <c r="D195" s="196"/>
      <c r="E195" s="41"/>
      <c r="F195" s="42"/>
      <c r="G195" s="42"/>
    </row>
    <row r="196" spans="1:7" ht="30.75" customHeight="1" x14ac:dyDescent="0.3">
      <c r="A196" s="43"/>
      <c r="B196" s="39" t="s">
        <v>208</v>
      </c>
      <c r="C196" s="38"/>
      <c r="D196" s="196"/>
      <c r="E196" s="41"/>
      <c r="F196" s="42"/>
      <c r="G196" s="42"/>
    </row>
    <row r="197" spans="1:7" ht="31.5" x14ac:dyDescent="0.3">
      <c r="A197" s="38"/>
      <c r="B197" s="39" t="s">
        <v>209</v>
      </c>
      <c r="C197" s="38"/>
      <c r="D197" s="196"/>
      <c r="E197" s="41"/>
      <c r="F197" s="42"/>
      <c r="G197" s="42"/>
    </row>
    <row r="198" spans="1:7" x14ac:dyDescent="0.3">
      <c r="A198" s="38"/>
      <c r="B198" s="39" t="s">
        <v>210</v>
      </c>
      <c r="C198" s="38"/>
      <c r="D198" s="196"/>
      <c r="E198" s="41"/>
      <c r="F198" s="42"/>
      <c r="G198" s="42"/>
    </row>
    <row r="199" spans="1:7" x14ac:dyDescent="0.3">
      <c r="A199" s="38"/>
      <c r="B199" s="39" t="s">
        <v>211</v>
      </c>
      <c r="C199" s="38"/>
      <c r="D199" s="196"/>
      <c r="E199" s="41"/>
      <c r="F199" s="42"/>
      <c r="G199" s="42"/>
    </row>
    <row r="200" spans="1:7" ht="31.5" x14ac:dyDescent="0.3">
      <c r="A200" s="38"/>
      <c r="B200" s="39" t="s">
        <v>212</v>
      </c>
      <c r="C200" s="38"/>
      <c r="D200" s="196"/>
      <c r="E200" s="41"/>
      <c r="F200" s="42"/>
      <c r="G200" s="42"/>
    </row>
    <row r="201" spans="1:7" ht="31.5" x14ac:dyDescent="0.3">
      <c r="A201" s="43"/>
      <c r="B201" s="39" t="s">
        <v>213</v>
      </c>
      <c r="C201" s="38"/>
      <c r="D201" s="196"/>
      <c r="E201" s="41"/>
      <c r="F201" s="42"/>
      <c r="G201" s="42"/>
    </row>
    <row r="202" spans="1:7" ht="30.75" customHeight="1" x14ac:dyDescent="0.3">
      <c r="A202" s="43"/>
      <c r="B202" s="39" t="s">
        <v>107</v>
      </c>
      <c r="C202" s="38"/>
      <c r="D202" s="196"/>
      <c r="E202" s="41"/>
      <c r="F202" s="42"/>
      <c r="G202" s="42"/>
    </row>
    <row r="203" spans="1:7" x14ac:dyDescent="0.3">
      <c r="A203" s="38"/>
      <c r="B203" s="39" t="s">
        <v>108</v>
      </c>
      <c r="C203" s="38"/>
      <c r="D203" s="196"/>
      <c r="E203" s="41"/>
      <c r="F203" s="42"/>
      <c r="G203" s="42"/>
    </row>
    <row r="204" spans="1:7" x14ac:dyDescent="0.3">
      <c r="A204" s="38"/>
      <c r="B204" s="39" t="s">
        <v>109</v>
      </c>
      <c r="C204" s="38"/>
      <c r="D204" s="196"/>
      <c r="E204" s="41"/>
      <c r="F204" s="42"/>
      <c r="G204" s="42"/>
    </row>
    <row r="205" spans="1:7" x14ac:dyDescent="0.3">
      <c r="A205" s="38"/>
      <c r="B205" s="39" t="s">
        <v>110</v>
      </c>
      <c r="C205" s="38"/>
      <c r="D205" s="196"/>
      <c r="E205" s="41"/>
      <c r="F205" s="42"/>
      <c r="G205" s="42"/>
    </row>
    <row r="206" spans="1:7" ht="31.5" x14ac:dyDescent="0.3">
      <c r="A206" s="38"/>
      <c r="B206" s="39" t="s">
        <v>166</v>
      </c>
      <c r="C206" s="38"/>
      <c r="D206" s="196"/>
      <c r="E206" s="41"/>
      <c r="F206" s="42"/>
      <c r="G206" s="42"/>
    </row>
    <row r="207" spans="1:7" ht="31.5" x14ac:dyDescent="0.3">
      <c r="A207" s="43"/>
      <c r="B207" s="39" t="s">
        <v>167</v>
      </c>
      <c r="C207" s="38"/>
      <c r="D207" s="196"/>
      <c r="E207" s="41"/>
      <c r="F207" s="42"/>
      <c r="G207" s="42"/>
    </row>
    <row r="208" spans="1:7" ht="30.75" customHeight="1" x14ac:dyDescent="0.3">
      <c r="A208" s="43"/>
      <c r="B208" s="39" t="s">
        <v>168</v>
      </c>
      <c r="C208" s="38"/>
      <c r="D208" s="196"/>
      <c r="E208" s="41"/>
      <c r="F208" s="42"/>
      <c r="G208" s="42"/>
    </row>
    <row r="209" spans="1:7" x14ac:dyDescent="0.3">
      <c r="A209" s="38"/>
      <c r="B209" s="39" t="s">
        <v>111</v>
      </c>
      <c r="C209" s="38"/>
      <c r="D209" s="196"/>
      <c r="E209" s="41"/>
      <c r="F209" s="42"/>
      <c r="G209" s="42"/>
    </row>
    <row r="210" spans="1:7" x14ac:dyDescent="0.3">
      <c r="A210" s="38"/>
      <c r="B210" s="39" t="s">
        <v>214</v>
      </c>
      <c r="C210" s="38"/>
      <c r="D210" s="196"/>
      <c r="E210" s="41"/>
      <c r="F210" s="42"/>
      <c r="G210" s="42"/>
    </row>
    <row r="211" spans="1:7" x14ac:dyDescent="0.3">
      <c r="A211" s="38"/>
      <c r="B211" s="39" t="s">
        <v>105</v>
      </c>
      <c r="C211" s="38"/>
      <c r="D211" s="196"/>
      <c r="E211" s="41"/>
      <c r="F211" s="42"/>
      <c r="G211" s="42"/>
    </row>
    <row r="212" spans="1:7" x14ac:dyDescent="0.3">
      <c r="A212" s="38"/>
      <c r="B212" s="39" t="s">
        <v>106</v>
      </c>
      <c r="C212" s="38"/>
      <c r="D212" s="196"/>
      <c r="E212" s="41"/>
      <c r="F212" s="42"/>
      <c r="G212" s="42"/>
    </row>
    <row r="213" spans="1:7" x14ac:dyDescent="0.3">
      <c r="A213" s="43"/>
      <c r="B213" s="39" t="s">
        <v>215</v>
      </c>
      <c r="C213" s="38"/>
      <c r="D213" s="196"/>
      <c r="E213" s="41"/>
      <c r="F213" s="42"/>
      <c r="G213" s="42"/>
    </row>
    <row r="214" spans="1:7" ht="30.75" customHeight="1" x14ac:dyDescent="0.3">
      <c r="A214" s="43"/>
      <c r="B214" s="39" t="s">
        <v>216</v>
      </c>
      <c r="C214" s="38"/>
      <c r="D214" s="196"/>
      <c r="E214" s="41"/>
      <c r="F214" s="42"/>
      <c r="G214" s="42"/>
    </row>
    <row r="215" spans="1:7" ht="31.5" x14ac:dyDescent="0.3">
      <c r="A215" s="38"/>
      <c r="B215" s="39" t="s">
        <v>217</v>
      </c>
      <c r="C215" s="38"/>
      <c r="D215" s="196"/>
      <c r="E215" s="41"/>
      <c r="F215" s="42"/>
      <c r="G215" s="42"/>
    </row>
    <row r="216" spans="1:7" x14ac:dyDescent="0.3">
      <c r="A216" s="38"/>
      <c r="B216" s="39" t="s">
        <v>107</v>
      </c>
      <c r="C216" s="38"/>
      <c r="D216" s="196"/>
      <c r="E216" s="41"/>
      <c r="F216" s="42"/>
      <c r="G216" s="42"/>
    </row>
    <row r="217" spans="1:7" x14ac:dyDescent="0.3">
      <c r="A217" s="38"/>
      <c r="B217" s="39" t="s">
        <v>108</v>
      </c>
      <c r="C217" s="38"/>
      <c r="D217" s="196"/>
      <c r="E217" s="41"/>
      <c r="F217" s="42"/>
      <c r="G217" s="42"/>
    </row>
    <row r="218" spans="1:7" x14ac:dyDescent="0.3">
      <c r="A218" s="38"/>
      <c r="B218" s="39" t="s">
        <v>109</v>
      </c>
      <c r="C218" s="38"/>
      <c r="D218" s="196"/>
      <c r="E218" s="41"/>
      <c r="F218" s="42"/>
      <c r="G218" s="42"/>
    </row>
    <row r="219" spans="1:7" x14ac:dyDescent="0.3">
      <c r="A219" s="43"/>
      <c r="B219" s="39" t="s">
        <v>110</v>
      </c>
      <c r="C219" s="38"/>
      <c r="D219" s="196"/>
      <c r="E219" s="41"/>
      <c r="F219" s="42"/>
      <c r="G219" s="42"/>
    </row>
    <row r="220" spans="1:7" ht="30.75" customHeight="1" x14ac:dyDescent="0.3">
      <c r="A220" s="43"/>
      <c r="B220" s="39" t="s">
        <v>166</v>
      </c>
      <c r="C220" s="38"/>
      <c r="D220" s="196"/>
      <c r="E220" s="41"/>
      <c r="F220" s="42"/>
      <c r="G220" s="42"/>
    </row>
    <row r="221" spans="1:7" ht="31.5" x14ac:dyDescent="0.3">
      <c r="A221" s="38"/>
      <c r="B221" s="39" t="s">
        <v>167</v>
      </c>
      <c r="C221" s="38"/>
      <c r="D221" s="196"/>
      <c r="E221" s="41"/>
      <c r="F221" s="42"/>
      <c r="G221" s="42"/>
    </row>
    <row r="222" spans="1:7" ht="31.5" x14ac:dyDescent="0.3">
      <c r="A222" s="38"/>
      <c r="B222" s="39" t="s">
        <v>168</v>
      </c>
      <c r="C222" s="38"/>
      <c r="D222" s="196"/>
      <c r="E222" s="41"/>
      <c r="F222" s="42"/>
      <c r="G222" s="42"/>
    </row>
    <row r="223" spans="1:7" x14ac:dyDescent="0.3">
      <c r="A223" s="38"/>
      <c r="B223" s="39" t="s">
        <v>111</v>
      </c>
      <c r="C223" s="38"/>
      <c r="D223" s="196"/>
      <c r="E223" s="41"/>
      <c r="F223" s="42"/>
      <c r="G223" s="42"/>
    </row>
    <row r="224" spans="1:7" x14ac:dyDescent="0.3">
      <c r="A224" s="38"/>
      <c r="B224" s="39" t="s">
        <v>218</v>
      </c>
      <c r="C224" s="38"/>
      <c r="D224" s="196"/>
      <c r="E224" s="41"/>
      <c r="F224" s="42"/>
      <c r="G224" s="42"/>
    </row>
    <row r="225" spans="1:7" x14ac:dyDescent="0.3">
      <c r="A225" s="43"/>
      <c r="B225" s="39" t="s">
        <v>105</v>
      </c>
      <c r="C225" s="38"/>
      <c r="D225" s="196"/>
      <c r="E225" s="41"/>
      <c r="F225" s="42"/>
      <c r="G225" s="42"/>
    </row>
    <row r="226" spans="1:7" ht="30.75" customHeight="1" x14ac:dyDescent="0.3">
      <c r="A226" s="43"/>
      <c r="B226" s="39" t="s">
        <v>106</v>
      </c>
      <c r="C226" s="38"/>
      <c r="D226" s="196"/>
      <c r="E226" s="41"/>
      <c r="F226" s="42"/>
      <c r="G226" s="42"/>
    </row>
    <row r="227" spans="1:7" x14ac:dyDescent="0.3">
      <c r="A227" s="38"/>
      <c r="B227" s="39" t="s">
        <v>219</v>
      </c>
      <c r="C227" s="38"/>
      <c r="D227" s="196"/>
      <c r="E227" s="41"/>
      <c r="F227" s="42"/>
      <c r="G227" s="42"/>
    </row>
    <row r="228" spans="1:7" x14ac:dyDescent="0.3">
      <c r="A228" s="38"/>
      <c r="B228" s="39" t="s">
        <v>220</v>
      </c>
      <c r="C228" s="38"/>
      <c r="D228" s="196"/>
      <c r="E228" s="41"/>
      <c r="F228" s="42"/>
      <c r="G228" s="42"/>
    </row>
    <row r="229" spans="1:7" x14ac:dyDescent="0.3">
      <c r="A229" s="38"/>
      <c r="B229" s="39" t="s">
        <v>221</v>
      </c>
      <c r="C229" s="38"/>
      <c r="D229" s="196"/>
      <c r="E229" s="41"/>
      <c r="F229" s="42"/>
      <c r="G229" s="42"/>
    </row>
    <row r="230" spans="1:7" x14ac:dyDescent="0.3">
      <c r="A230" s="38"/>
      <c r="B230" s="39" t="s">
        <v>222</v>
      </c>
      <c r="C230" s="38"/>
      <c r="D230" s="196"/>
      <c r="E230" s="41"/>
      <c r="F230" s="42"/>
      <c r="G230" s="42"/>
    </row>
    <row r="231" spans="1:7" x14ac:dyDescent="0.3">
      <c r="A231" s="43"/>
      <c r="B231" s="39" t="s">
        <v>223</v>
      </c>
      <c r="C231" s="38"/>
      <c r="D231" s="196"/>
      <c r="E231" s="41"/>
      <c r="F231" s="42"/>
      <c r="G231" s="42"/>
    </row>
    <row r="232" spans="1:7" ht="30.75" customHeight="1" x14ac:dyDescent="0.3">
      <c r="A232" s="43"/>
      <c r="B232" s="39" t="s">
        <v>224</v>
      </c>
      <c r="C232" s="38"/>
      <c r="D232" s="196"/>
      <c r="E232" s="41"/>
      <c r="F232" s="42"/>
      <c r="G232" s="42"/>
    </row>
    <row r="233" spans="1:7" x14ac:dyDescent="0.3">
      <c r="A233" s="38"/>
      <c r="B233" s="39" t="s">
        <v>107</v>
      </c>
      <c r="C233" s="38"/>
      <c r="D233" s="196"/>
      <c r="E233" s="41"/>
      <c r="F233" s="42"/>
      <c r="G233" s="42"/>
    </row>
    <row r="234" spans="1:7" x14ac:dyDescent="0.3">
      <c r="A234" s="38"/>
      <c r="B234" s="39" t="s">
        <v>108</v>
      </c>
      <c r="C234" s="38"/>
      <c r="D234" s="196"/>
      <c r="E234" s="41"/>
      <c r="F234" s="42"/>
      <c r="G234" s="42"/>
    </row>
    <row r="235" spans="1:7" x14ac:dyDescent="0.3">
      <c r="A235" s="38"/>
      <c r="B235" s="39" t="s">
        <v>109</v>
      </c>
      <c r="C235" s="38"/>
      <c r="D235" s="196"/>
      <c r="E235" s="41"/>
      <c r="F235" s="42"/>
      <c r="G235" s="42"/>
    </row>
    <row r="236" spans="1:7" x14ac:dyDescent="0.3">
      <c r="A236" s="38"/>
      <c r="B236" s="39" t="s">
        <v>110</v>
      </c>
      <c r="C236" s="38"/>
      <c r="D236" s="196"/>
      <c r="E236" s="41"/>
      <c r="F236" s="42"/>
      <c r="G236" s="42"/>
    </row>
    <row r="237" spans="1:7" ht="31.5" x14ac:dyDescent="0.3">
      <c r="A237" s="43"/>
      <c r="B237" s="39" t="s">
        <v>166</v>
      </c>
      <c r="C237" s="38"/>
      <c r="D237" s="196"/>
      <c r="E237" s="41"/>
      <c r="F237" s="42"/>
      <c r="G237" s="42"/>
    </row>
    <row r="238" spans="1:7" ht="30.75" customHeight="1" x14ac:dyDescent="0.3">
      <c r="A238" s="43"/>
      <c r="B238" s="39" t="s">
        <v>167</v>
      </c>
      <c r="C238" s="38"/>
      <c r="D238" s="196"/>
      <c r="E238" s="41"/>
      <c r="F238" s="42"/>
      <c r="G238" s="42"/>
    </row>
    <row r="239" spans="1:7" ht="31.5" x14ac:dyDescent="0.3">
      <c r="A239" s="38"/>
      <c r="B239" s="39" t="s">
        <v>168</v>
      </c>
      <c r="C239" s="38"/>
      <c r="D239" s="196"/>
      <c r="E239" s="41"/>
      <c r="F239" s="42"/>
      <c r="G239" s="42"/>
    </row>
    <row r="240" spans="1:7" x14ac:dyDescent="0.3">
      <c r="A240" s="38"/>
      <c r="B240" s="39" t="s">
        <v>111</v>
      </c>
      <c r="C240" s="38"/>
      <c r="D240" s="196"/>
      <c r="E240" s="41"/>
      <c r="F240" s="42"/>
      <c r="G240" s="42"/>
    </row>
    <row r="241" spans="1:7" x14ac:dyDescent="0.3">
      <c r="A241" s="38"/>
      <c r="B241" s="39" t="s">
        <v>225</v>
      </c>
      <c r="C241" s="38"/>
      <c r="D241" s="196"/>
      <c r="E241" s="41"/>
      <c r="F241" s="42"/>
      <c r="G241" s="42"/>
    </row>
    <row r="242" spans="1:7" x14ac:dyDescent="0.3">
      <c r="A242" s="38"/>
      <c r="B242" s="39" t="s">
        <v>105</v>
      </c>
      <c r="C242" s="38"/>
      <c r="D242" s="196"/>
      <c r="E242" s="41"/>
      <c r="F242" s="42"/>
      <c r="G242" s="42"/>
    </row>
    <row r="243" spans="1:7" x14ac:dyDescent="0.3">
      <c r="A243" s="43"/>
      <c r="B243" s="39" t="s">
        <v>106</v>
      </c>
      <c r="C243" s="38"/>
      <c r="D243" s="196"/>
      <c r="E243" s="41"/>
      <c r="F243" s="42"/>
      <c r="G243" s="42"/>
    </row>
    <row r="244" spans="1:7" ht="30.75" customHeight="1" x14ac:dyDescent="0.3">
      <c r="A244" s="43"/>
      <c r="B244" s="39" t="s">
        <v>226</v>
      </c>
      <c r="C244" s="38"/>
      <c r="D244" s="196"/>
      <c r="E244" s="41"/>
      <c r="F244" s="42"/>
      <c r="G244" s="42"/>
    </row>
    <row r="245" spans="1:7" x14ac:dyDescent="0.3">
      <c r="A245" s="38"/>
      <c r="B245" s="39" t="s">
        <v>227</v>
      </c>
      <c r="C245" s="38"/>
      <c r="D245" s="196"/>
      <c r="E245" s="41"/>
      <c r="F245" s="42"/>
      <c r="G245" s="42"/>
    </row>
    <row r="246" spans="1:7" x14ac:dyDescent="0.3">
      <c r="A246" s="38"/>
      <c r="B246" s="39" t="s">
        <v>228</v>
      </c>
      <c r="C246" s="38"/>
      <c r="D246" s="196"/>
      <c r="E246" s="41"/>
      <c r="F246" s="42"/>
      <c r="G246" s="42"/>
    </row>
    <row r="247" spans="1:7" x14ac:dyDescent="0.3">
      <c r="A247" s="38"/>
      <c r="B247" s="39" t="s">
        <v>229</v>
      </c>
      <c r="C247" s="38"/>
      <c r="D247" s="196"/>
      <c r="E247" s="41"/>
      <c r="F247" s="42"/>
      <c r="G247" s="42"/>
    </row>
    <row r="248" spans="1:7" ht="31.5" x14ac:dyDescent="0.3">
      <c r="A248" s="38"/>
      <c r="B248" s="39" t="s">
        <v>230</v>
      </c>
      <c r="C248" s="38"/>
      <c r="D248" s="196"/>
      <c r="E248" s="41"/>
      <c r="F248" s="42"/>
      <c r="G248" s="42"/>
    </row>
    <row r="249" spans="1:7" x14ac:dyDescent="0.3">
      <c r="A249" s="43"/>
      <c r="B249" s="39" t="s">
        <v>107</v>
      </c>
      <c r="C249" s="38"/>
      <c r="D249" s="196"/>
      <c r="E249" s="41"/>
      <c r="F249" s="42"/>
      <c r="G249" s="42"/>
    </row>
    <row r="250" spans="1:7" ht="30.75" customHeight="1" x14ac:dyDescent="0.3">
      <c r="A250" s="43"/>
      <c r="B250" s="39" t="s">
        <v>108</v>
      </c>
      <c r="C250" s="38"/>
      <c r="D250" s="196"/>
      <c r="E250" s="41"/>
      <c r="F250" s="42"/>
      <c r="G250" s="42"/>
    </row>
    <row r="251" spans="1:7" x14ac:dyDescent="0.3">
      <c r="A251" s="38"/>
      <c r="B251" s="39" t="s">
        <v>109</v>
      </c>
      <c r="C251" s="38"/>
      <c r="D251" s="196"/>
      <c r="E251" s="41"/>
      <c r="F251" s="42"/>
      <c r="G251" s="42"/>
    </row>
    <row r="252" spans="1:7" x14ac:dyDescent="0.3">
      <c r="A252" s="38"/>
      <c r="B252" s="39" t="s">
        <v>110</v>
      </c>
      <c r="C252" s="38"/>
      <c r="D252" s="196"/>
      <c r="E252" s="41"/>
      <c r="F252" s="42"/>
      <c r="G252" s="42"/>
    </row>
    <row r="253" spans="1:7" ht="31.5" x14ac:dyDescent="0.3">
      <c r="A253" s="38"/>
      <c r="B253" s="39" t="s">
        <v>166</v>
      </c>
      <c r="C253" s="38"/>
      <c r="D253" s="196"/>
      <c r="E253" s="41"/>
      <c r="F253" s="42"/>
      <c r="G253" s="42"/>
    </row>
    <row r="254" spans="1:7" ht="31.5" x14ac:dyDescent="0.3">
      <c r="A254" s="38"/>
      <c r="B254" s="39" t="s">
        <v>167</v>
      </c>
      <c r="C254" s="38"/>
      <c r="D254" s="196"/>
      <c r="E254" s="41"/>
      <c r="F254" s="42"/>
      <c r="G254" s="42"/>
    </row>
    <row r="255" spans="1:7" ht="31.5" x14ac:dyDescent="0.3">
      <c r="A255" s="43"/>
      <c r="B255" s="39" t="s">
        <v>168</v>
      </c>
      <c r="C255" s="38"/>
      <c r="D255" s="196"/>
      <c r="E255" s="41"/>
      <c r="F255" s="42"/>
      <c r="G255" s="42"/>
    </row>
    <row r="256" spans="1:7" ht="30.75" customHeight="1" x14ac:dyDescent="0.3">
      <c r="A256" s="43"/>
      <c r="B256" s="39" t="s">
        <v>111</v>
      </c>
      <c r="C256" s="38"/>
      <c r="D256" s="196"/>
      <c r="E256" s="41"/>
      <c r="F256" s="42"/>
      <c r="G256" s="42"/>
    </row>
    <row r="257" spans="1:7" x14ac:dyDescent="0.3">
      <c r="A257" s="38"/>
      <c r="B257" s="39" t="s">
        <v>231</v>
      </c>
      <c r="C257" s="38"/>
      <c r="D257" s="196"/>
      <c r="E257" s="41"/>
      <c r="F257" s="42"/>
      <c r="G257" s="42"/>
    </row>
    <row r="258" spans="1:7" ht="31.5" x14ac:dyDescent="0.3">
      <c r="A258" s="38"/>
      <c r="B258" s="39" t="s">
        <v>232</v>
      </c>
      <c r="C258" s="38"/>
      <c r="D258" s="196"/>
      <c r="E258" s="41"/>
      <c r="F258" s="42"/>
      <c r="G258" s="42"/>
    </row>
    <row r="259" spans="1:7" x14ac:dyDescent="0.3">
      <c r="A259" s="38"/>
      <c r="B259" s="39" t="s">
        <v>233</v>
      </c>
      <c r="C259" s="38"/>
      <c r="D259" s="196"/>
      <c r="E259" s="41"/>
      <c r="F259" s="42"/>
      <c r="G259" s="42"/>
    </row>
    <row r="260" spans="1:7" x14ac:dyDescent="0.3">
      <c r="A260" s="38"/>
      <c r="B260" s="39" t="s">
        <v>234</v>
      </c>
      <c r="C260" s="38"/>
      <c r="D260" s="196"/>
      <c r="E260" s="41"/>
      <c r="F260" s="42"/>
      <c r="G260" s="42"/>
    </row>
    <row r="261" spans="1:7" x14ac:dyDescent="0.3">
      <c r="A261" s="43"/>
      <c r="B261" s="39" t="s">
        <v>235</v>
      </c>
      <c r="C261" s="38"/>
      <c r="D261" s="196"/>
      <c r="E261" s="41"/>
      <c r="F261" s="42"/>
      <c r="G261" s="42"/>
    </row>
    <row r="262" spans="1:7" ht="30.75" customHeight="1" x14ac:dyDescent="0.3">
      <c r="A262" s="43"/>
      <c r="B262" s="39" t="s">
        <v>236</v>
      </c>
      <c r="C262" s="38"/>
      <c r="D262" s="196"/>
      <c r="E262" s="41"/>
      <c r="F262" s="42"/>
      <c r="G262" s="42"/>
    </row>
    <row r="263" spans="1:7" x14ac:dyDescent="0.3">
      <c r="A263" s="38"/>
      <c r="B263" s="39" t="s">
        <v>237</v>
      </c>
      <c r="C263" s="38"/>
      <c r="D263" s="196"/>
      <c r="E263" s="41"/>
      <c r="F263" s="42"/>
      <c r="G263" s="42"/>
    </row>
    <row r="264" spans="1:7" x14ac:dyDescent="0.3">
      <c r="A264" s="38"/>
      <c r="B264" s="39" t="s">
        <v>238</v>
      </c>
      <c r="C264" s="38"/>
      <c r="D264" s="196"/>
      <c r="E264" s="41"/>
      <c r="F264" s="42"/>
      <c r="G264" s="42"/>
    </row>
    <row r="265" spans="1:7" x14ac:dyDescent="0.3">
      <c r="A265" s="38"/>
      <c r="B265" s="39" t="s">
        <v>239</v>
      </c>
      <c r="C265" s="38"/>
      <c r="D265" s="196"/>
      <c r="E265" s="41"/>
      <c r="F265" s="42"/>
      <c r="G265" s="42"/>
    </row>
    <row r="266" spans="1:7" x14ac:dyDescent="0.3">
      <c r="A266" s="38"/>
      <c r="B266" s="39" t="s">
        <v>240</v>
      </c>
      <c r="C266" s="38"/>
      <c r="D266" s="196"/>
      <c r="E266" s="41"/>
      <c r="F266" s="42"/>
      <c r="G266" s="42"/>
    </row>
    <row r="267" spans="1:7" x14ac:dyDescent="0.3">
      <c r="A267" s="43"/>
      <c r="B267" s="39" t="s">
        <v>241</v>
      </c>
      <c r="C267" s="38"/>
      <c r="D267" s="196"/>
      <c r="E267" s="41"/>
      <c r="F267" s="42"/>
      <c r="G267" s="42"/>
    </row>
    <row r="268" spans="1:7" ht="30.75" customHeight="1" x14ac:dyDescent="0.3">
      <c r="A268" s="43"/>
      <c r="B268" s="39" t="s">
        <v>242</v>
      </c>
      <c r="C268" s="38"/>
      <c r="D268" s="196"/>
      <c r="E268" s="41"/>
      <c r="F268" s="42"/>
      <c r="G268" s="42"/>
    </row>
    <row r="269" spans="1:7" ht="31.5" x14ac:dyDescent="0.3">
      <c r="A269" s="38"/>
      <c r="B269" s="39" t="s">
        <v>243</v>
      </c>
      <c r="C269" s="38"/>
      <c r="D269" s="196"/>
      <c r="E269" s="41"/>
      <c r="F269" s="42"/>
      <c r="G269" s="42"/>
    </row>
    <row r="270" spans="1:7" ht="31.5" x14ac:dyDescent="0.3">
      <c r="A270" s="38"/>
      <c r="B270" s="39" t="s">
        <v>244</v>
      </c>
      <c r="C270" s="38"/>
      <c r="D270" s="196"/>
      <c r="E270" s="41"/>
      <c r="F270" s="42"/>
      <c r="G270" s="42"/>
    </row>
    <row r="271" spans="1:7" ht="31.5" x14ac:dyDescent="0.3">
      <c r="A271" s="38"/>
      <c r="B271" s="39" t="s">
        <v>245</v>
      </c>
      <c r="C271" s="38"/>
      <c r="D271" s="196"/>
      <c r="E271" s="41"/>
      <c r="F271" s="42"/>
      <c r="G271" s="42"/>
    </row>
    <row r="272" spans="1:7" ht="31.5" x14ac:dyDescent="0.3">
      <c r="A272" s="38"/>
      <c r="B272" s="39" t="s">
        <v>246</v>
      </c>
      <c r="C272" s="38"/>
      <c r="D272" s="196"/>
      <c r="E272" s="41"/>
      <c r="F272" s="42"/>
      <c r="G272" s="42"/>
    </row>
    <row r="273" spans="1:7" ht="31.5" x14ac:dyDescent="0.3">
      <c r="A273" s="43"/>
      <c r="B273" s="39" t="s">
        <v>247</v>
      </c>
      <c r="C273" s="38"/>
      <c r="D273" s="196"/>
      <c r="E273" s="41"/>
      <c r="F273" s="42"/>
      <c r="G273" s="42"/>
    </row>
    <row r="274" spans="1:7" ht="30.75" customHeight="1" x14ac:dyDescent="0.3">
      <c r="A274" s="43"/>
      <c r="B274" s="39" t="s">
        <v>248</v>
      </c>
      <c r="C274" s="38"/>
      <c r="D274" s="196"/>
      <c r="E274" s="41"/>
      <c r="F274" s="42"/>
      <c r="G274" s="42"/>
    </row>
    <row r="275" spans="1:7" x14ac:dyDescent="0.3">
      <c r="A275" s="38"/>
      <c r="B275" s="39" t="s">
        <v>249</v>
      </c>
      <c r="C275" s="38"/>
      <c r="D275" s="196"/>
      <c r="E275" s="41"/>
      <c r="F275" s="42"/>
      <c r="G275" s="42"/>
    </row>
    <row r="276" spans="1:7" x14ac:dyDescent="0.3">
      <c r="A276" s="38"/>
      <c r="B276" s="39" t="s">
        <v>250</v>
      </c>
      <c r="C276" s="38"/>
      <c r="D276" s="196"/>
      <c r="E276" s="41"/>
      <c r="F276" s="42"/>
      <c r="G276" s="42"/>
    </row>
    <row r="277" spans="1:7" x14ac:dyDescent="0.3">
      <c r="A277" s="38"/>
      <c r="B277" s="39" t="s">
        <v>251</v>
      </c>
      <c r="C277" s="38"/>
      <c r="D277" s="196"/>
      <c r="E277" s="41"/>
      <c r="F277" s="42"/>
      <c r="G277" s="42"/>
    </row>
    <row r="278" spans="1:7" x14ac:dyDescent="0.3">
      <c r="A278" s="38"/>
      <c r="B278" s="39" t="s">
        <v>252</v>
      </c>
      <c r="C278" s="38"/>
      <c r="D278" s="196"/>
      <c r="E278" s="41"/>
      <c r="F278" s="42"/>
      <c r="G278" s="42"/>
    </row>
    <row r="279" spans="1:7" x14ac:dyDescent="0.3">
      <c r="A279" s="43"/>
      <c r="B279" s="39" t="s">
        <v>253</v>
      </c>
      <c r="C279" s="38"/>
      <c r="D279" s="196"/>
      <c r="E279" s="41"/>
      <c r="F279" s="42"/>
      <c r="G279" s="42"/>
    </row>
    <row r="280" spans="1:7" ht="30.75" customHeight="1" x14ac:dyDescent="0.3">
      <c r="A280" s="43"/>
      <c r="B280" s="39" t="s">
        <v>254</v>
      </c>
      <c r="C280" s="38"/>
      <c r="D280" s="196"/>
      <c r="E280" s="41"/>
      <c r="F280" s="42"/>
      <c r="G280" s="42"/>
    </row>
    <row r="281" spans="1:7" ht="31.5" x14ac:dyDescent="0.3">
      <c r="A281" s="38"/>
      <c r="B281" s="39" t="s">
        <v>255</v>
      </c>
      <c r="C281" s="38"/>
      <c r="D281" s="196"/>
      <c r="E281" s="41"/>
      <c r="F281" s="42"/>
      <c r="G281" s="42"/>
    </row>
    <row r="282" spans="1:7" x14ac:dyDescent="0.3">
      <c r="A282" s="38"/>
      <c r="B282" s="39" t="s">
        <v>256</v>
      </c>
      <c r="C282" s="38"/>
      <c r="D282" s="196"/>
      <c r="E282" s="41"/>
      <c r="F282" s="42"/>
      <c r="G282" s="42"/>
    </row>
    <row r="283" spans="1:7" x14ac:dyDescent="0.3">
      <c r="A283" s="38"/>
      <c r="B283" s="39" t="s">
        <v>257</v>
      </c>
      <c r="C283" s="38"/>
      <c r="D283" s="196"/>
      <c r="E283" s="41"/>
      <c r="F283" s="42"/>
      <c r="G283" s="42"/>
    </row>
    <row r="284" spans="1:7" ht="47.25" x14ac:dyDescent="0.3">
      <c r="A284" s="38"/>
      <c r="B284" s="39" t="s">
        <v>258</v>
      </c>
      <c r="C284" s="38"/>
      <c r="D284" s="196"/>
      <c r="E284" s="41"/>
      <c r="F284" s="42"/>
      <c r="G284" s="42"/>
    </row>
    <row r="285" spans="1:7" x14ac:dyDescent="0.3">
      <c r="A285" s="43"/>
      <c r="B285" s="39" t="s">
        <v>259</v>
      </c>
      <c r="C285" s="38"/>
      <c r="D285" s="196"/>
      <c r="E285" s="41"/>
      <c r="F285" s="42"/>
      <c r="G285" s="42"/>
    </row>
    <row r="286" spans="1:7" ht="30.75" customHeight="1" x14ac:dyDescent="0.3">
      <c r="A286" s="43"/>
      <c r="B286" s="39" t="s">
        <v>260</v>
      </c>
      <c r="C286" s="38"/>
      <c r="D286" s="196"/>
      <c r="E286" s="41"/>
      <c r="F286" s="42"/>
      <c r="G286" s="42"/>
    </row>
    <row r="287" spans="1:7" x14ac:dyDescent="0.3">
      <c r="A287" s="38"/>
      <c r="B287" s="39" t="s">
        <v>261</v>
      </c>
      <c r="C287" s="38"/>
      <c r="D287" s="196"/>
      <c r="E287" s="41"/>
      <c r="F287" s="42"/>
      <c r="G287" s="42"/>
    </row>
    <row r="288" spans="1:7" ht="31.5" x14ac:dyDescent="0.3">
      <c r="A288" s="38"/>
      <c r="B288" s="39" t="s">
        <v>262</v>
      </c>
      <c r="C288" s="38"/>
      <c r="D288" s="196"/>
      <c r="E288" s="41"/>
      <c r="F288" s="42"/>
      <c r="G288" s="42"/>
    </row>
    <row r="289" spans="1:7" x14ac:dyDescent="0.3">
      <c r="A289" s="38"/>
      <c r="B289" s="39" t="s">
        <v>263</v>
      </c>
      <c r="C289" s="38"/>
      <c r="D289" s="196"/>
      <c r="E289" s="41"/>
      <c r="F289" s="42"/>
      <c r="G289" s="42"/>
    </row>
    <row r="290" spans="1:7" x14ac:dyDescent="0.3">
      <c r="A290" s="38"/>
      <c r="B290" s="39" t="s">
        <v>264</v>
      </c>
      <c r="C290" s="38"/>
      <c r="D290" s="196"/>
      <c r="E290" s="41"/>
      <c r="F290" s="42"/>
      <c r="G290" s="42"/>
    </row>
    <row r="291" spans="1:7" x14ac:dyDescent="0.3">
      <c r="A291" s="43"/>
      <c r="B291" s="39" t="s">
        <v>265</v>
      </c>
      <c r="C291" s="38"/>
      <c r="D291" s="196"/>
      <c r="E291" s="41"/>
      <c r="F291" s="42"/>
      <c r="G291" s="42"/>
    </row>
    <row r="292" spans="1:7" ht="30.75" customHeight="1" x14ac:dyDescent="0.3">
      <c r="A292" s="43"/>
      <c r="B292" s="39" t="s">
        <v>266</v>
      </c>
      <c r="C292" s="38"/>
      <c r="D292" s="196"/>
      <c r="E292" s="41"/>
      <c r="F292" s="42"/>
      <c r="G292" s="42"/>
    </row>
    <row r="293" spans="1:7" x14ac:dyDescent="0.3">
      <c r="A293" s="38"/>
      <c r="B293" s="39" t="s">
        <v>267</v>
      </c>
      <c r="C293" s="38"/>
      <c r="D293" s="196"/>
      <c r="E293" s="41"/>
      <c r="F293" s="42"/>
      <c r="G293" s="42"/>
    </row>
    <row r="294" spans="1:7" x14ac:dyDescent="0.3">
      <c r="A294" s="38"/>
      <c r="B294" s="39" t="s">
        <v>268</v>
      </c>
      <c r="C294" s="38"/>
      <c r="D294" s="196"/>
      <c r="E294" s="41"/>
      <c r="F294" s="42"/>
      <c r="G294" s="42"/>
    </row>
    <row r="295" spans="1:7" x14ac:dyDescent="0.3">
      <c r="A295" s="38"/>
      <c r="B295" s="39" t="s">
        <v>269</v>
      </c>
      <c r="C295" s="38"/>
      <c r="D295" s="196"/>
      <c r="E295" s="41"/>
      <c r="F295" s="42"/>
      <c r="G295" s="42"/>
    </row>
    <row r="296" spans="1:7" x14ac:dyDescent="0.3">
      <c r="A296" s="38"/>
      <c r="B296" s="39" t="s">
        <v>270</v>
      </c>
      <c r="C296" s="38"/>
      <c r="D296" s="196"/>
      <c r="E296" s="41"/>
      <c r="F296" s="42"/>
      <c r="G296" s="42"/>
    </row>
    <row r="297" spans="1:7" x14ac:dyDescent="0.3">
      <c r="A297" s="43"/>
      <c r="B297" s="39" t="s">
        <v>271</v>
      </c>
      <c r="C297" s="38"/>
      <c r="D297" s="196"/>
      <c r="E297" s="41"/>
      <c r="F297" s="42"/>
      <c r="G297" s="42"/>
    </row>
    <row r="298" spans="1:7" ht="30.75" customHeight="1" x14ac:dyDescent="0.3">
      <c r="A298" s="43"/>
      <c r="B298" s="39" t="s">
        <v>272</v>
      </c>
      <c r="C298" s="38"/>
      <c r="D298" s="196"/>
      <c r="E298" s="41"/>
      <c r="F298" s="42"/>
      <c r="G298" s="42"/>
    </row>
    <row r="299" spans="1:7" x14ac:dyDescent="0.3">
      <c r="A299" s="38"/>
      <c r="B299" s="39" t="s">
        <v>265</v>
      </c>
      <c r="C299" s="38"/>
      <c r="D299" s="196"/>
      <c r="E299" s="41"/>
      <c r="F299" s="42"/>
      <c r="G299" s="42"/>
    </row>
    <row r="300" spans="1:7" ht="31.5" x14ac:dyDescent="0.3">
      <c r="A300" s="38"/>
      <c r="B300" s="39" t="s">
        <v>273</v>
      </c>
      <c r="C300" s="38"/>
      <c r="D300" s="196"/>
      <c r="E300" s="41"/>
      <c r="F300" s="42"/>
      <c r="G300" s="42"/>
    </row>
    <row r="301" spans="1:7" ht="31.5" x14ac:dyDescent="0.3">
      <c r="A301" s="38"/>
      <c r="B301" s="39" t="s">
        <v>274</v>
      </c>
      <c r="C301" s="38"/>
      <c r="D301" s="196"/>
      <c r="E301" s="41"/>
      <c r="F301" s="42"/>
      <c r="G301" s="42"/>
    </row>
    <row r="302" spans="1:7" x14ac:dyDescent="0.3">
      <c r="A302" s="38"/>
      <c r="B302" s="39" t="s">
        <v>275</v>
      </c>
      <c r="C302" s="38"/>
      <c r="D302" s="196"/>
      <c r="E302" s="41"/>
      <c r="F302" s="42"/>
      <c r="G302" s="42"/>
    </row>
    <row r="303" spans="1:7" x14ac:dyDescent="0.3">
      <c r="A303" s="43"/>
      <c r="B303" s="39" t="s">
        <v>276</v>
      </c>
      <c r="C303" s="38"/>
      <c r="D303" s="196"/>
      <c r="E303" s="41"/>
      <c r="F303" s="42"/>
      <c r="G303" s="42"/>
    </row>
    <row r="304" spans="1:7" ht="30.75" customHeight="1" x14ac:dyDescent="0.3">
      <c r="A304" s="43"/>
      <c r="B304" s="39" t="s">
        <v>277</v>
      </c>
      <c r="C304" s="38"/>
      <c r="D304" s="196"/>
      <c r="E304" s="41"/>
      <c r="F304" s="42"/>
      <c r="G304" s="42"/>
    </row>
    <row r="305" spans="1:7" x14ac:dyDescent="0.3">
      <c r="A305" s="38"/>
      <c r="B305" s="39" t="s">
        <v>278</v>
      </c>
      <c r="C305" s="38"/>
      <c r="D305" s="196"/>
      <c r="E305" s="41"/>
      <c r="F305" s="42"/>
      <c r="G305" s="42"/>
    </row>
    <row r="306" spans="1:7" x14ac:dyDescent="0.3">
      <c r="A306" s="38"/>
      <c r="B306" s="39" t="s">
        <v>279</v>
      </c>
      <c r="C306" s="38"/>
      <c r="D306" s="196"/>
      <c r="E306" s="41"/>
      <c r="F306" s="42"/>
      <c r="G306" s="42"/>
    </row>
    <row r="307" spans="1:7" x14ac:dyDescent="0.3">
      <c r="A307" s="38"/>
      <c r="B307" s="39" t="s">
        <v>280</v>
      </c>
      <c r="C307" s="38"/>
      <c r="D307" s="196"/>
      <c r="E307" s="41"/>
      <c r="F307" s="42"/>
      <c r="G307" s="42"/>
    </row>
    <row r="308" spans="1:7" x14ac:dyDescent="0.3">
      <c r="A308" s="38"/>
      <c r="B308" s="39" t="s">
        <v>281</v>
      </c>
      <c r="C308" s="38"/>
      <c r="D308" s="196"/>
      <c r="E308" s="41"/>
      <c r="F308" s="42"/>
      <c r="G308" s="42"/>
    </row>
    <row r="309" spans="1:7" x14ac:dyDescent="0.3">
      <c r="A309" s="43"/>
      <c r="B309" s="39" t="s">
        <v>282</v>
      </c>
      <c r="C309" s="38"/>
      <c r="D309" s="196"/>
      <c r="E309" s="41"/>
      <c r="F309" s="42"/>
      <c r="G309" s="42"/>
    </row>
    <row r="310" spans="1:7" ht="30.75" customHeight="1" x14ac:dyDescent="0.3">
      <c r="A310" s="43"/>
      <c r="B310" s="39" t="s">
        <v>265</v>
      </c>
      <c r="C310" s="38"/>
      <c r="D310" s="196"/>
      <c r="E310" s="41"/>
      <c r="F310" s="42"/>
      <c r="G310" s="42"/>
    </row>
    <row r="311" spans="1:7" ht="31.5" x14ac:dyDescent="0.3">
      <c r="A311" s="38"/>
      <c r="B311" s="39" t="s">
        <v>283</v>
      </c>
      <c r="C311" s="38"/>
      <c r="D311" s="196"/>
      <c r="E311" s="41"/>
      <c r="F311" s="42"/>
      <c r="G311" s="42"/>
    </row>
    <row r="312" spans="1:7" ht="31.5" x14ac:dyDescent="0.3">
      <c r="A312" s="38"/>
      <c r="B312" s="39" t="s">
        <v>284</v>
      </c>
      <c r="C312" s="38"/>
      <c r="D312" s="196"/>
      <c r="E312" s="41"/>
      <c r="F312" s="42"/>
      <c r="G312" s="42"/>
    </row>
    <row r="313" spans="1:7" x14ac:dyDescent="0.3">
      <c r="A313" s="38"/>
      <c r="B313" s="39" t="s">
        <v>275</v>
      </c>
      <c r="C313" s="38"/>
      <c r="D313" s="196"/>
      <c r="E313" s="41"/>
      <c r="F313" s="42"/>
      <c r="G313" s="42"/>
    </row>
    <row r="314" spans="1:7" x14ac:dyDescent="0.3">
      <c r="A314" s="38"/>
      <c r="B314" s="39" t="s">
        <v>276</v>
      </c>
      <c r="C314" s="38"/>
      <c r="D314" s="196"/>
      <c r="E314" s="41"/>
      <c r="F314" s="42"/>
      <c r="G314" s="42"/>
    </row>
    <row r="315" spans="1:7" x14ac:dyDescent="0.3">
      <c r="A315" s="43"/>
      <c r="B315" s="39" t="s">
        <v>279</v>
      </c>
      <c r="C315" s="38"/>
      <c r="D315" s="196"/>
      <c r="E315" s="41"/>
      <c r="F315" s="42"/>
      <c r="G315" s="42"/>
    </row>
    <row r="316" spans="1:7" ht="30.75" customHeight="1" x14ac:dyDescent="0.3">
      <c r="A316" s="43"/>
      <c r="B316" s="39" t="s">
        <v>285</v>
      </c>
      <c r="C316" s="38"/>
      <c r="D316" s="196"/>
      <c r="E316" s="41"/>
      <c r="F316" s="42"/>
      <c r="G316" s="42"/>
    </row>
    <row r="317" spans="1:7" x14ac:dyDescent="0.3">
      <c r="A317" s="38"/>
      <c r="B317" s="39" t="s">
        <v>286</v>
      </c>
      <c r="C317" s="38"/>
      <c r="D317" s="196"/>
      <c r="E317" s="41"/>
      <c r="F317" s="42"/>
      <c r="G317" s="42"/>
    </row>
    <row r="318" spans="1:7" x14ac:dyDescent="0.3">
      <c r="A318" s="38"/>
      <c r="B318" s="39" t="s">
        <v>287</v>
      </c>
      <c r="C318" s="38"/>
      <c r="D318" s="196"/>
      <c r="E318" s="41"/>
      <c r="F318" s="42"/>
      <c r="G318" s="42"/>
    </row>
    <row r="319" spans="1:7" x14ac:dyDescent="0.3">
      <c r="A319" s="38"/>
      <c r="B319" s="39" t="s">
        <v>288</v>
      </c>
      <c r="C319" s="38"/>
      <c r="D319" s="196"/>
      <c r="E319" s="41"/>
      <c r="F319" s="42"/>
      <c r="G319" s="42"/>
    </row>
    <row r="320" spans="1:7" x14ac:dyDescent="0.3">
      <c r="A320" s="38"/>
      <c r="B320" s="39" t="s">
        <v>289</v>
      </c>
      <c r="C320" s="38"/>
      <c r="D320" s="196"/>
      <c r="E320" s="41"/>
      <c r="F320" s="42"/>
      <c r="G320" s="42"/>
    </row>
    <row r="321" spans="1:7" x14ac:dyDescent="0.3">
      <c r="A321" s="43"/>
      <c r="B321" s="39" t="s">
        <v>290</v>
      </c>
      <c r="C321" s="38"/>
      <c r="D321" s="196"/>
      <c r="E321" s="41"/>
      <c r="F321" s="42"/>
      <c r="G321" s="42"/>
    </row>
    <row r="322" spans="1:7" ht="30.75" customHeight="1" x14ac:dyDescent="0.3">
      <c r="A322" s="43"/>
      <c r="B322" s="39" t="s">
        <v>291</v>
      </c>
      <c r="C322" s="38"/>
      <c r="D322" s="196"/>
      <c r="E322" s="41"/>
      <c r="F322" s="42"/>
      <c r="G322" s="42"/>
    </row>
    <row r="323" spans="1:7" x14ac:dyDescent="0.3">
      <c r="A323" s="150"/>
      <c r="B323" s="151" t="s">
        <v>292</v>
      </c>
      <c r="C323" s="150"/>
      <c r="D323" s="211"/>
      <c r="E323" s="152"/>
      <c r="F323" s="153"/>
      <c r="G323" s="153"/>
    </row>
    <row r="324" spans="1:7" s="32" customFormat="1" x14ac:dyDescent="0.3">
      <c r="A324" s="154">
        <v>2</v>
      </c>
      <c r="B324" s="155" t="s">
        <v>170</v>
      </c>
      <c r="C324" s="154" t="s">
        <v>64</v>
      </c>
      <c r="D324" s="212" t="s">
        <v>65</v>
      </c>
      <c r="E324" s="156">
        <v>2</v>
      </c>
      <c r="F324" s="157">
        <v>13109999.999999998</v>
      </c>
      <c r="G324" s="157">
        <f>F324*E324</f>
        <v>26219999.999999996</v>
      </c>
    </row>
    <row r="325" spans="1:7" x14ac:dyDescent="0.3">
      <c r="A325" s="38"/>
      <c r="B325" s="39" t="s">
        <v>153</v>
      </c>
      <c r="C325" s="38"/>
      <c r="D325" s="196"/>
      <c r="E325" s="41"/>
      <c r="F325" s="42"/>
      <c r="G325" s="42"/>
    </row>
    <row r="326" spans="1:7" x14ac:dyDescent="0.3">
      <c r="A326" s="38"/>
      <c r="B326" s="39" t="s">
        <v>104</v>
      </c>
      <c r="C326" s="38"/>
      <c r="D326" s="196"/>
      <c r="E326" s="41"/>
      <c r="F326" s="42"/>
      <c r="G326" s="42"/>
    </row>
    <row r="327" spans="1:7" x14ac:dyDescent="0.3">
      <c r="A327" s="43"/>
      <c r="B327" s="39" t="s">
        <v>105</v>
      </c>
      <c r="C327" s="38"/>
      <c r="D327" s="196"/>
      <c r="E327" s="41"/>
      <c r="F327" s="42"/>
      <c r="G327" s="42"/>
    </row>
    <row r="328" spans="1:7" ht="30.75" customHeight="1" x14ac:dyDescent="0.3">
      <c r="A328" s="43"/>
      <c r="B328" s="39" t="s">
        <v>106</v>
      </c>
      <c r="C328" s="38"/>
      <c r="D328" s="196"/>
      <c r="E328" s="41"/>
      <c r="F328" s="42"/>
      <c r="G328" s="42"/>
    </row>
    <row r="329" spans="1:7" x14ac:dyDescent="0.3">
      <c r="A329" s="38"/>
      <c r="B329" s="39" t="s">
        <v>171</v>
      </c>
      <c r="C329" s="38"/>
      <c r="D329" s="196"/>
      <c r="E329" s="41"/>
      <c r="F329" s="42"/>
      <c r="G329" s="42"/>
    </row>
    <row r="330" spans="1:7" x14ac:dyDescent="0.3">
      <c r="A330" s="38"/>
      <c r="B330" s="39" t="s">
        <v>172</v>
      </c>
      <c r="C330" s="38"/>
      <c r="D330" s="196"/>
      <c r="E330" s="41"/>
      <c r="F330" s="42"/>
      <c r="G330" s="42"/>
    </row>
    <row r="331" spans="1:7" x14ac:dyDescent="0.3">
      <c r="A331" s="38"/>
      <c r="B331" s="39" t="s">
        <v>107</v>
      </c>
      <c r="C331" s="38"/>
      <c r="D331" s="196"/>
      <c r="E331" s="41"/>
      <c r="F331" s="42"/>
      <c r="G331" s="42"/>
    </row>
    <row r="332" spans="1:7" x14ac:dyDescent="0.3">
      <c r="A332" s="38"/>
      <c r="B332" s="39" t="s">
        <v>108</v>
      </c>
      <c r="C332" s="38"/>
      <c r="D332" s="196"/>
      <c r="E332" s="41"/>
      <c r="F332" s="42"/>
      <c r="G332" s="42"/>
    </row>
    <row r="333" spans="1:7" x14ac:dyDescent="0.3">
      <c r="A333" s="43"/>
      <c r="B333" s="39" t="s">
        <v>109</v>
      </c>
      <c r="C333" s="38"/>
      <c r="D333" s="196"/>
      <c r="E333" s="41"/>
      <c r="F333" s="42"/>
      <c r="G333" s="42"/>
    </row>
    <row r="334" spans="1:7" ht="30.75" customHeight="1" x14ac:dyDescent="0.3">
      <c r="A334" s="43"/>
      <c r="B334" s="39" t="s">
        <v>110</v>
      </c>
      <c r="C334" s="38"/>
      <c r="D334" s="196"/>
      <c r="E334" s="41"/>
      <c r="F334" s="42"/>
      <c r="G334" s="42"/>
    </row>
    <row r="335" spans="1:7" ht="31.5" x14ac:dyDescent="0.3">
      <c r="A335" s="38"/>
      <c r="B335" s="39" t="s">
        <v>166</v>
      </c>
      <c r="C335" s="38"/>
      <c r="D335" s="196"/>
      <c r="E335" s="41"/>
      <c r="F335" s="42"/>
      <c r="G335" s="42"/>
    </row>
    <row r="336" spans="1:7" ht="31.5" x14ac:dyDescent="0.3">
      <c r="A336" s="38"/>
      <c r="B336" s="39" t="s">
        <v>167</v>
      </c>
      <c r="C336" s="38"/>
      <c r="D336" s="196"/>
      <c r="E336" s="41"/>
      <c r="F336" s="42"/>
      <c r="G336" s="42"/>
    </row>
    <row r="337" spans="1:8" ht="31.5" x14ac:dyDescent="0.3">
      <c r="A337" s="38"/>
      <c r="B337" s="39" t="s">
        <v>168</v>
      </c>
      <c r="C337" s="38"/>
      <c r="D337" s="196"/>
      <c r="E337" s="41"/>
      <c r="F337" s="42"/>
      <c r="G337" s="42"/>
    </row>
    <row r="338" spans="1:8" x14ac:dyDescent="0.3">
      <c r="A338" s="38"/>
      <c r="B338" s="39" t="s">
        <v>111</v>
      </c>
      <c r="C338" s="38"/>
      <c r="D338" s="196"/>
      <c r="E338" s="41"/>
      <c r="F338" s="42"/>
      <c r="G338" s="42"/>
    </row>
    <row r="339" spans="1:8" x14ac:dyDescent="0.3">
      <c r="A339" s="166"/>
      <c r="B339" s="151" t="s">
        <v>169</v>
      </c>
      <c r="C339" s="150"/>
      <c r="D339" s="211"/>
      <c r="E339" s="152"/>
      <c r="F339" s="153"/>
      <c r="G339" s="42"/>
    </row>
    <row r="340" spans="1:8" x14ac:dyDescent="0.3">
      <c r="A340" s="51" t="s">
        <v>151</v>
      </c>
      <c r="B340" s="66" t="s">
        <v>317</v>
      </c>
      <c r="C340" s="167"/>
      <c r="D340" s="51"/>
      <c r="E340" s="51"/>
      <c r="F340" s="59"/>
      <c r="G340" s="16">
        <f>G341+G351</f>
        <v>706000000</v>
      </c>
    </row>
    <row r="341" spans="1:8" s="32" customFormat="1" x14ac:dyDescent="0.3">
      <c r="A341" s="85">
        <v>1</v>
      </c>
      <c r="B341" s="86" t="s">
        <v>429</v>
      </c>
      <c r="C341" s="87" t="s">
        <v>152</v>
      </c>
      <c r="D341" s="85" t="s">
        <v>185</v>
      </c>
      <c r="E341" s="85">
        <v>24</v>
      </c>
      <c r="F341" s="146">
        <v>29000000</v>
      </c>
      <c r="G341" s="16">
        <f>F341*E341</f>
        <v>696000000</v>
      </c>
    </row>
    <row r="342" spans="1:8" x14ac:dyDescent="0.3">
      <c r="A342" s="88"/>
      <c r="B342" s="68" t="s">
        <v>177</v>
      </c>
      <c r="C342" s="89"/>
      <c r="D342" s="88"/>
      <c r="E342" s="88"/>
      <c r="F342" s="147"/>
      <c r="G342" s="19"/>
    </row>
    <row r="343" spans="1:8" x14ac:dyDescent="0.3">
      <c r="A343" s="90"/>
      <c r="B343" s="71" t="s">
        <v>178</v>
      </c>
      <c r="C343" s="91"/>
      <c r="D343" s="90"/>
      <c r="E343" s="90"/>
      <c r="F343" s="148"/>
      <c r="G343" s="17"/>
    </row>
    <row r="344" spans="1:8" x14ac:dyDescent="0.3">
      <c r="A344" s="90"/>
      <c r="B344" s="92" t="s">
        <v>184</v>
      </c>
      <c r="C344" s="91"/>
      <c r="D344" s="90"/>
      <c r="E344" s="90"/>
      <c r="F344" s="148"/>
      <c r="G344" s="17"/>
    </row>
    <row r="345" spans="1:8" x14ac:dyDescent="0.3">
      <c r="A345" s="90"/>
      <c r="B345" s="71" t="s">
        <v>183</v>
      </c>
      <c r="C345" s="91"/>
      <c r="D345" s="90"/>
      <c r="E345" s="90"/>
      <c r="F345" s="148"/>
      <c r="G345" s="17"/>
    </row>
    <row r="346" spans="1:8" x14ac:dyDescent="0.3">
      <c r="A346" s="90"/>
      <c r="B346" s="71" t="s">
        <v>182</v>
      </c>
      <c r="C346" s="91"/>
      <c r="D346" s="90"/>
      <c r="E346" s="90"/>
      <c r="F346" s="148"/>
      <c r="G346" s="17"/>
    </row>
    <row r="347" spans="1:8" x14ac:dyDescent="0.3">
      <c r="A347" s="90"/>
      <c r="B347" s="71" t="s">
        <v>181</v>
      </c>
      <c r="C347" s="91"/>
      <c r="D347" s="90"/>
      <c r="E347" s="90"/>
      <c r="F347" s="148"/>
      <c r="G347" s="17"/>
    </row>
    <row r="348" spans="1:8" x14ac:dyDescent="0.3">
      <c r="A348" s="90"/>
      <c r="B348" s="71" t="s">
        <v>179</v>
      </c>
      <c r="C348" s="91"/>
      <c r="D348" s="90"/>
      <c r="E348" s="90"/>
      <c r="F348" s="148"/>
      <c r="G348" s="17"/>
    </row>
    <row r="349" spans="1:8" x14ac:dyDescent="0.3">
      <c r="A349" s="90"/>
      <c r="B349" s="71" t="s">
        <v>180</v>
      </c>
      <c r="C349" s="91"/>
      <c r="D349" s="90"/>
      <c r="E349" s="90"/>
      <c r="F349" s="148"/>
      <c r="G349" s="17"/>
    </row>
    <row r="350" spans="1:8" x14ac:dyDescent="0.3">
      <c r="A350" s="90"/>
      <c r="B350" s="71" t="s">
        <v>186</v>
      </c>
      <c r="C350" s="91"/>
      <c r="D350" s="90"/>
      <c r="E350" s="90"/>
      <c r="F350" s="148"/>
      <c r="G350" s="17"/>
    </row>
    <row r="351" spans="1:8" s="165" customFormat="1" ht="15.75" x14ac:dyDescent="0.25">
      <c r="A351" s="163">
        <v>2</v>
      </c>
      <c r="B351" s="149" t="s">
        <v>301</v>
      </c>
      <c r="C351" s="131" t="s">
        <v>302</v>
      </c>
      <c r="D351" s="131" t="s">
        <v>65</v>
      </c>
      <c r="E351" s="131">
        <v>1</v>
      </c>
      <c r="F351" s="164">
        <v>10000000</v>
      </c>
      <c r="G351" s="132">
        <f>+F351*E351</f>
        <v>10000000</v>
      </c>
      <c r="H351" s="132"/>
    </row>
    <row r="352" spans="1:8" x14ac:dyDescent="0.3">
      <c r="A352" s="343" t="s">
        <v>454</v>
      </c>
      <c r="B352" s="344"/>
      <c r="C352" s="344"/>
      <c r="D352" s="344"/>
      <c r="E352" s="344"/>
      <c r="F352" s="345"/>
      <c r="G352" s="93">
        <f>G340+G116+G165+G4</f>
        <v>2966205683.1750002</v>
      </c>
    </row>
    <row r="354" spans="5:7" x14ac:dyDescent="0.3">
      <c r="E354" s="346"/>
      <c r="F354" s="346"/>
      <c r="G354" s="346"/>
    </row>
    <row r="355" spans="5:7" x14ac:dyDescent="0.3">
      <c r="E355" s="346"/>
      <c r="F355" s="346"/>
      <c r="G355" s="346"/>
    </row>
    <row r="359" spans="5:7" x14ac:dyDescent="0.3">
      <c r="E359" s="346"/>
      <c r="F359" s="346"/>
      <c r="G359" s="346"/>
    </row>
  </sheetData>
  <mergeCells count="5">
    <mergeCell ref="E355:G355"/>
    <mergeCell ref="E359:G359"/>
    <mergeCell ref="A1:G1"/>
    <mergeCell ref="A352:F352"/>
    <mergeCell ref="E354:G354"/>
  </mergeCells>
  <pageMargins left="0.67708333333333337" right="0.2" top="0.5" bottom="0.54166666666666663" header="0.3" footer="0.3"/>
  <pageSetup paperSize="9" orientation="landscape" r:id="rId1"/>
  <headerFooter>
    <oddFooter>&amp;CTrang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view="pageLayout" topLeftCell="A133" zoomScaleNormal="100" workbookViewId="0">
      <selection activeCell="A125" sqref="A125:XFD137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229" bestFit="1" customWidth="1"/>
    <col min="7" max="7" width="20.5703125" style="96" bestFit="1" customWidth="1"/>
    <col min="8" max="16384" width="9.140625" style="24"/>
  </cols>
  <sheetData>
    <row r="1" spans="1:16" ht="20.25" x14ac:dyDescent="0.3">
      <c r="A1" s="342" t="s">
        <v>303</v>
      </c>
      <c r="B1" s="342"/>
      <c r="C1" s="342"/>
      <c r="D1" s="342"/>
      <c r="E1" s="342"/>
      <c r="F1" s="342"/>
      <c r="G1" s="342"/>
    </row>
    <row r="3" spans="1:16" s="98" customFormat="1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6" s="181" customFormat="1" x14ac:dyDescent="0.3">
      <c r="A4" s="27" t="s">
        <v>189</v>
      </c>
      <c r="B4" s="28" t="s">
        <v>314</v>
      </c>
      <c r="C4" s="25"/>
      <c r="D4" s="25"/>
      <c r="E4" s="179"/>
      <c r="F4" s="217"/>
      <c r="G4" s="180">
        <f>G5+G6+G7+G8+G9+G10+G11+G12+G13+G14</f>
        <v>9568000000</v>
      </c>
    </row>
    <row r="5" spans="1:16" ht="31.5" x14ac:dyDescent="0.3">
      <c r="A5" s="176">
        <v>1</v>
      </c>
      <c r="B5" s="103" t="s">
        <v>304</v>
      </c>
      <c r="C5" s="34"/>
      <c r="D5" s="34" t="s">
        <v>37</v>
      </c>
      <c r="E5" s="34">
        <v>1</v>
      </c>
      <c r="F5" s="185">
        <v>1250000000</v>
      </c>
      <c r="G5" s="183">
        <f>F5*E5</f>
        <v>1250000000</v>
      </c>
    </row>
    <row r="6" spans="1:16" x14ac:dyDescent="0.3">
      <c r="A6" s="177">
        <v>2</v>
      </c>
      <c r="B6" s="121" t="s">
        <v>305</v>
      </c>
      <c r="C6" s="102"/>
      <c r="D6" s="102" t="s">
        <v>65</v>
      </c>
      <c r="E6" s="102">
        <v>1</v>
      </c>
      <c r="F6" s="186">
        <v>215000000</v>
      </c>
      <c r="G6" s="184">
        <f>F6*E6</f>
        <v>215000000</v>
      </c>
    </row>
    <row r="7" spans="1:16" s="60" customFormat="1" x14ac:dyDescent="0.3">
      <c r="A7" s="177">
        <v>3</v>
      </c>
      <c r="B7" s="121" t="s">
        <v>306</v>
      </c>
      <c r="C7" s="102"/>
      <c r="D7" s="102" t="s">
        <v>65</v>
      </c>
      <c r="E7" s="102">
        <v>1</v>
      </c>
      <c r="F7" s="187">
        <v>950000000</v>
      </c>
      <c r="G7" s="20">
        <f>F7*E7</f>
        <v>950000000</v>
      </c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102">
        <v>4</v>
      </c>
      <c r="B8" s="116" t="s">
        <v>307</v>
      </c>
      <c r="C8" s="102"/>
      <c r="D8" s="102" t="s">
        <v>65</v>
      </c>
      <c r="E8" s="102">
        <v>1</v>
      </c>
      <c r="F8" s="187">
        <v>225000000</v>
      </c>
      <c r="G8" s="20">
        <f>F8*E8</f>
        <v>225000000</v>
      </c>
    </row>
    <row r="9" spans="1:16" ht="31.5" x14ac:dyDescent="0.3">
      <c r="A9" s="178">
        <v>5</v>
      </c>
      <c r="B9" s="99" t="s">
        <v>308</v>
      </c>
      <c r="C9" s="100"/>
      <c r="D9" s="105" t="s">
        <v>65</v>
      </c>
      <c r="E9" s="105">
        <v>1</v>
      </c>
      <c r="F9" s="187">
        <v>1400000000</v>
      </c>
      <c r="G9" s="207">
        <f>+E9*F9</f>
        <v>1400000000</v>
      </c>
    </row>
    <row r="10" spans="1:16" x14ac:dyDescent="0.3">
      <c r="A10" s="178">
        <f>+A9+1</f>
        <v>6</v>
      </c>
      <c r="B10" s="99" t="s">
        <v>309</v>
      </c>
      <c r="C10" s="100"/>
      <c r="D10" s="105" t="s">
        <v>65</v>
      </c>
      <c r="E10" s="105">
        <v>1</v>
      </c>
      <c r="F10" s="187">
        <v>158000000</v>
      </c>
      <c r="G10" s="101">
        <f t="shared" ref="G10:G14" si="0">+E10*F10</f>
        <v>158000000</v>
      </c>
    </row>
    <row r="11" spans="1:16" x14ac:dyDescent="0.3">
      <c r="A11" s="178">
        <f t="shared" ref="A11:A14" si="1">+A10+1</f>
        <v>7</v>
      </c>
      <c r="B11" s="99" t="s">
        <v>310</v>
      </c>
      <c r="C11" s="100"/>
      <c r="D11" s="105" t="s">
        <v>65</v>
      </c>
      <c r="E11" s="105">
        <v>1</v>
      </c>
      <c r="F11" s="187">
        <v>870000000</v>
      </c>
      <c r="G11" s="101">
        <f t="shared" si="0"/>
        <v>870000000</v>
      </c>
    </row>
    <row r="12" spans="1:16" x14ac:dyDescent="0.3">
      <c r="A12" s="178">
        <f t="shared" si="1"/>
        <v>8</v>
      </c>
      <c r="B12" s="99" t="s">
        <v>311</v>
      </c>
      <c r="C12" s="100"/>
      <c r="D12" s="105" t="s">
        <v>65</v>
      </c>
      <c r="E12" s="105">
        <v>4</v>
      </c>
      <c r="F12" s="187">
        <v>350000000</v>
      </c>
      <c r="G12" s="101">
        <f t="shared" si="0"/>
        <v>1400000000</v>
      </c>
    </row>
    <row r="13" spans="1:16" x14ac:dyDescent="0.3">
      <c r="A13" s="178">
        <f t="shared" si="1"/>
        <v>9</v>
      </c>
      <c r="B13" s="99" t="s">
        <v>312</v>
      </c>
      <c r="C13" s="100"/>
      <c r="D13" s="105" t="s">
        <v>65</v>
      </c>
      <c r="E13" s="105">
        <v>1</v>
      </c>
      <c r="F13" s="187">
        <v>1800000000</v>
      </c>
      <c r="G13" s="101">
        <f t="shared" si="0"/>
        <v>1800000000</v>
      </c>
    </row>
    <row r="14" spans="1:16" x14ac:dyDescent="0.3">
      <c r="A14" s="178">
        <f t="shared" si="1"/>
        <v>10</v>
      </c>
      <c r="B14" s="99" t="s">
        <v>313</v>
      </c>
      <c r="C14" s="100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6" x14ac:dyDescent="0.3">
      <c r="A15" s="73" t="s">
        <v>300</v>
      </c>
      <c r="B15" s="73" t="s">
        <v>318</v>
      </c>
      <c r="C15" s="73"/>
      <c r="D15" s="76"/>
      <c r="E15" s="76"/>
      <c r="F15" s="195"/>
      <c r="G15" s="16">
        <f>+G16</f>
        <v>30000000000</v>
      </c>
    </row>
    <row r="16" spans="1:16" x14ac:dyDescent="0.3">
      <c r="A16" s="102">
        <v>1</v>
      </c>
      <c r="B16" s="116" t="s">
        <v>319</v>
      </c>
      <c r="C16" s="102" t="s">
        <v>320</v>
      </c>
      <c r="D16" s="102" t="s">
        <v>321</v>
      </c>
      <c r="E16" s="102">
        <v>1</v>
      </c>
      <c r="F16" s="187">
        <v>30000000000</v>
      </c>
      <c r="G16" s="20">
        <f>F16*E16</f>
        <v>30000000000</v>
      </c>
    </row>
    <row r="17" spans="1:7" x14ac:dyDescent="0.3">
      <c r="A17" s="9"/>
      <c r="B17" s="68"/>
      <c r="C17" s="8"/>
      <c r="D17" s="9"/>
      <c r="E17" s="9"/>
      <c r="F17" s="218"/>
      <c r="G17" s="19"/>
    </row>
    <row r="18" spans="1:7" s="32" customFormat="1" x14ac:dyDescent="0.3">
      <c r="A18" s="51" t="s">
        <v>132</v>
      </c>
      <c r="B18" s="73" t="s">
        <v>322</v>
      </c>
      <c r="C18" s="74"/>
      <c r="D18" s="182"/>
      <c r="E18" s="33"/>
      <c r="F18" s="219"/>
      <c r="G18" s="75">
        <f>+G19</f>
        <v>10946430000</v>
      </c>
    </row>
    <row r="19" spans="1:7" s="109" customFormat="1" ht="15.75" x14ac:dyDescent="0.25">
      <c r="A19" s="106">
        <v>1</v>
      </c>
      <c r="B19" s="107" t="s">
        <v>400</v>
      </c>
      <c r="C19" s="108"/>
      <c r="D19" s="111" t="s">
        <v>364</v>
      </c>
      <c r="E19" s="111">
        <v>1</v>
      </c>
      <c r="F19" s="220"/>
      <c r="G19" s="118">
        <f>+SUM(G21:G65)</f>
        <v>10946430000</v>
      </c>
    </row>
    <row r="20" spans="1:7" s="109" customFormat="1" ht="15.75" x14ac:dyDescent="0.25">
      <c r="A20" s="110"/>
      <c r="B20" s="50" t="s">
        <v>401</v>
      </c>
      <c r="C20" s="111"/>
      <c r="D20" s="213"/>
      <c r="E20" s="168"/>
      <c r="F20" s="221"/>
      <c r="G20" s="168"/>
    </row>
    <row r="21" spans="1:7" s="109" customFormat="1" ht="15.75" x14ac:dyDescent="0.25">
      <c r="A21" s="102"/>
      <c r="B21" s="124" t="s">
        <v>323</v>
      </c>
      <c r="C21" s="113" t="s">
        <v>324</v>
      </c>
      <c r="D21" s="113" t="s">
        <v>65</v>
      </c>
      <c r="E21" s="113">
        <v>2</v>
      </c>
      <c r="F21" s="222">
        <v>167340000</v>
      </c>
      <c r="G21" s="114">
        <f>F21*E21</f>
        <v>334680000</v>
      </c>
    </row>
    <row r="22" spans="1:7" s="109" customFormat="1" ht="15.75" x14ac:dyDescent="0.25">
      <c r="A22" s="102"/>
      <c r="B22" s="116" t="s">
        <v>325</v>
      </c>
      <c r="C22" s="113" t="s">
        <v>324</v>
      </c>
      <c r="D22" s="113" t="s">
        <v>185</v>
      </c>
      <c r="E22" s="113">
        <v>4</v>
      </c>
      <c r="F22" s="222">
        <v>60510000</v>
      </c>
      <c r="G22" s="114">
        <f t="shared" ref="G22:G65" si="2">F22*E22</f>
        <v>242040000</v>
      </c>
    </row>
    <row r="23" spans="1:7" s="109" customFormat="1" ht="15.75" x14ac:dyDescent="0.25">
      <c r="A23" s="102"/>
      <c r="B23" s="116" t="s">
        <v>326</v>
      </c>
      <c r="C23" s="113" t="s">
        <v>324</v>
      </c>
      <c r="D23" s="113" t="s">
        <v>185</v>
      </c>
      <c r="E23" s="113">
        <v>4</v>
      </c>
      <c r="F23" s="222">
        <v>3910000</v>
      </c>
      <c r="G23" s="114">
        <f t="shared" si="2"/>
        <v>15640000</v>
      </c>
    </row>
    <row r="24" spans="1:7" s="109" customFormat="1" ht="15.75" x14ac:dyDescent="0.25">
      <c r="A24" s="102"/>
      <c r="B24" s="116" t="s">
        <v>327</v>
      </c>
      <c r="C24" s="113" t="s">
        <v>324</v>
      </c>
      <c r="D24" s="113" t="s">
        <v>185</v>
      </c>
      <c r="E24" s="113">
        <v>4</v>
      </c>
      <c r="F24" s="222">
        <v>23100000</v>
      </c>
      <c r="G24" s="114">
        <f t="shared" si="2"/>
        <v>92400000</v>
      </c>
    </row>
    <row r="25" spans="1:7" s="109" customFormat="1" ht="15.75" x14ac:dyDescent="0.25">
      <c r="A25" s="102"/>
      <c r="B25" s="116" t="s">
        <v>328</v>
      </c>
      <c r="C25" s="113" t="s">
        <v>324</v>
      </c>
      <c r="D25" s="113" t="s">
        <v>185</v>
      </c>
      <c r="E25" s="113">
        <v>4</v>
      </c>
      <c r="F25" s="222">
        <v>720000</v>
      </c>
      <c r="G25" s="114">
        <f t="shared" si="2"/>
        <v>2880000</v>
      </c>
    </row>
    <row r="26" spans="1:7" s="109" customFormat="1" ht="15.75" x14ac:dyDescent="0.25">
      <c r="A26" s="102"/>
      <c r="B26" s="116" t="s">
        <v>329</v>
      </c>
      <c r="C26" s="113" t="s">
        <v>324</v>
      </c>
      <c r="D26" s="113" t="s">
        <v>185</v>
      </c>
      <c r="E26" s="113">
        <v>4</v>
      </c>
      <c r="F26" s="222">
        <v>25870000</v>
      </c>
      <c r="G26" s="114">
        <f t="shared" si="2"/>
        <v>103480000</v>
      </c>
    </row>
    <row r="27" spans="1:7" s="109" customFormat="1" ht="15.75" x14ac:dyDescent="0.25">
      <c r="A27" s="102"/>
      <c r="B27" s="116" t="s">
        <v>330</v>
      </c>
      <c r="C27" s="113" t="s">
        <v>324</v>
      </c>
      <c r="D27" s="113" t="s">
        <v>185</v>
      </c>
      <c r="E27" s="113">
        <v>2</v>
      </c>
      <c r="F27" s="223">
        <v>63300000</v>
      </c>
      <c r="G27" s="114">
        <f t="shared" si="2"/>
        <v>126600000</v>
      </c>
    </row>
    <row r="28" spans="1:7" s="109" customFormat="1" ht="15.75" x14ac:dyDescent="0.25">
      <c r="A28" s="102"/>
      <c r="B28" s="116" t="s">
        <v>331</v>
      </c>
      <c r="C28" s="113" t="s">
        <v>324</v>
      </c>
      <c r="D28" s="113" t="s">
        <v>185</v>
      </c>
      <c r="E28" s="113">
        <v>4</v>
      </c>
      <c r="F28" s="222">
        <v>147490000</v>
      </c>
      <c r="G28" s="114">
        <f t="shared" si="2"/>
        <v>589960000</v>
      </c>
    </row>
    <row r="29" spans="1:7" s="109" customFormat="1" ht="15.75" x14ac:dyDescent="0.25">
      <c r="A29" s="102"/>
      <c r="B29" s="116" t="s">
        <v>332</v>
      </c>
      <c r="C29" s="113" t="s">
        <v>324</v>
      </c>
      <c r="D29" s="113" t="s">
        <v>185</v>
      </c>
      <c r="E29" s="113">
        <v>4</v>
      </c>
      <c r="F29" s="222">
        <v>144610000</v>
      </c>
      <c r="G29" s="114">
        <f t="shared" si="2"/>
        <v>578440000</v>
      </c>
    </row>
    <row r="30" spans="1:7" s="109" customFormat="1" ht="15.75" x14ac:dyDescent="0.25">
      <c r="A30" s="102"/>
      <c r="B30" s="116" t="s">
        <v>333</v>
      </c>
      <c r="C30" s="113" t="s">
        <v>324</v>
      </c>
      <c r="D30" s="113" t="s">
        <v>185</v>
      </c>
      <c r="E30" s="113">
        <v>4</v>
      </c>
      <c r="F30" s="222">
        <v>120790000</v>
      </c>
      <c r="G30" s="114">
        <f t="shared" si="2"/>
        <v>483160000</v>
      </c>
    </row>
    <row r="31" spans="1:7" s="109" customFormat="1" ht="15.75" x14ac:dyDescent="0.25">
      <c r="A31" s="102"/>
      <c r="B31" s="116" t="s">
        <v>334</v>
      </c>
      <c r="C31" s="113"/>
      <c r="D31" s="111" t="s">
        <v>185</v>
      </c>
      <c r="E31" s="111">
        <v>4</v>
      </c>
      <c r="F31" s="189">
        <v>13590000</v>
      </c>
      <c r="G31" s="114">
        <f t="shared" si="2"/>
        <v>54360000</v>
      </c>
    </row>
    <row r="32" spans="1:7" s="109" customFormat="1" ht="15.75" x14ac:dyDescent="0.25">
      <c r="A32" s="102"/>
      <c r="B32" s="116" t="s">
        <v>335</v>
      </c>
      <c r="C32" s="113" t="s">
        <v>324</v>
      </c>
      <c r="D32" s="111" t="s">
        <v>185</v>
      </c>
      <c r="E32" s="111">
        <v>1</v>
      </c>
      <c r="F32" s="220">
        <v>24120000</v>
      </c>
      <c r="G32" s="114">
        <f t="shared" si="2"/>
        <v>24120000</v>
      </c>
    </row>
    <row r="33" spans="1:7" s="109" customFormat="1" ht="15.75" x14ac:dyDescent="0.25">
      <c r="A33" s="102"/>
      <c r="B33" s="115" t="s">
        <v>336</v>
      </c>
      <c r="C33" s="113" t="s">
        <v>324</v>
      </c>
      <c r="D33" s="111" t="s">
        <v>185</v>
      </c>
      <c r="E33" s="111">
        <v>1</v>
      </c>
      <c r="F33" s="189">
        <v>19610000</v>
      </c>
      <c r="G33" s="114">
        <f t="shared" si="2"/>
        <v>19610000</v>
      </c>
    </row>
    <row r="34" spans="1:7" s="109" customFormat="1" ht="31.5" x14ac:dyDescent="0.25">
      <c r="A34" s="102"/>
      <c r="B34" s="115" t="s">
        <v>337</v>
      </c>
      <c r="C34" s="113" t="s">
        <v>324</v>
      </c>
      <c r="D34" s="111" t="s">
        <v>338</v>
      </c>
      <c r="E34" s="111">
        <v>4</v>
      </c>
      <c r="F34" s="220">
        <v>15180000</v>
      </c>
      <c r="G34" s="114">
        <f t="shared" si="2"/>
        <v>60720000</v>
      </c>
    </row>
    <row r="35" spans="1:7" s="109" customFormat="1" ht="31.5" x14ac:dyDescent="0.25">
      <c r="A35" s="102"/>
      <c r="B35" s="115" t="s">
        <v>339</v>
      </c>
      <c r="C35" s="113" t="s">
        <v>324</v>
      </c>
      <c r="D35" s="111" t="s">
        <v>338</v>
      </c>
      <c r="E35" s="113">
        <v>4</v>
      </c>
      <c r="F35" s="189">
        <v>44680000</v>
      </c>
      <c r="G35" s="114">
        <f t="shared" si="2"/>
        <v>178720000</v>
      </c>
    </row>
    <row r="36" spans="1:7" s="109" customFormat="1" ht="15.75" x14ac:dyDescent="0.25">
      <c r="A36" s="102"/>
      <c r="B36" s="116" t="s">
        <v>340</v>
      </c>
      <c r="C36" s="113" t="s">
        <v>341</v>
      </c>
      <c r="D36" s="113" t="s">
        <v>342</v>
      </c>
      <c r="E36" s="113">
        <v>5</v>
      </c>
      <c r="F36" s="189">
        <v>15000000</v>
      </c>
      <c r="G36" s="114">
        <f t="shared" si="2"/>
        <v>75000000</v>
      </c>
    </row>
    <row r="37" spans="1:7" s="109" customFormat="1" ht="15.75" x14ac:dyDescent="0.25">
      <c r="A37" s="102"/>
      <c r="B37" s="116" t="s">
        <v>343</v>
      </c>
      <c r="C37" s="113" t="s">
        <v>344</v>
      </c>
      <c r="D37" s="113" t="s">
        <v>342</v>
      </c>
      <c r="E37" s="111">
        <v>2</v>
      </c>
      <c r="F37" s="189">
        <v>20000000</v>
      </c>
      <c r="G37" s="114">
        <f t="shared" si="2"/>
        <v>40000000</v>
      </c>
    </row>
    <row r="38" spans="1:7" s="119" customFormat="1" ht="15.75" x14ac:dyDescent="0.2">
      <c r="A38" s="110"/>
      <c r="B38" s="66" t="s">
        <v>402</v>
      </c>
      <c r="C38" s="117"/>
      <c r="D38" s="117"/>
      <c r="E38" s="117"/>
      <c r="F38" s="224"/>
      <c r="G38" s="114">
        <f t="shared" si="2"/>
        <v>0</v>
      </c>
    </row>
    <row r="39" spans="1:7" s="109" customFormat="1" ht="15.75" x14ac:dyDescent="0.25">
      <c r="A39" s="102"/>
      <c r="B39" s="120" t="s">
        <v>323</v>
      </c>
      <c r="C39" s="113" t="s">
        <v>324</v>
      </c>
      <c r="D39" s="113" t="s">
        <v>65</v>
      </c>
      <c r="E39" s="113">
        <v>2</v>
      </c>
      <c r="F39" s="222">
        <v>167340000</v>
      </c>
      <c r="G39" s="114">
        <f t="shared" si="2"/>
        <v>334680000</v>
      </c>
    </row>
    <row r="40" spans="1:7" s="109" customFormat="1" ht="15.75" x14ac:dyDescent="0.25">
      <c r="A40" s="102"/>
      <c r="B40" s="121" t="s">
        <v>345</v>
      </c>
      <c r="C40" s="113" t="s">
        <v>324</v>
      </c>
      <c r="D40" s="113" t="s">
        <v>185</v>
      </c>
      <c r="E40" s="113">
        <v>4</v>
      </c>
      <c r="F40" s="222">
        <v>55700000</v>
      </c>
      <c r="G40" s="114">
        <f t="shared" si="2"/>
        <v>222800000</v>
      </c>
    </row>
    <row r="41" spans="1:7" s="109" customFormat="1" ht="15.75" x14ac:dyDescent="0.25">
      <c r="A41" s="102"/>
      <c r="B41" s="121" t="s">
        <v>346</v>
      </c>
      <c r="C41" s="113" t="s">
        <v>324</v>
      </c>
      <c r="D41" s="113" t="s">
        <v>185</v>
      </c>
      <c r="E41" s="113">
        <v>4</v>
      </c>
      <c r="F41" s="222">
        <v>10890000</v>
      </c>
      <c r="G41" s="114">
        <f t="shared" si="2"/>
        <v>43560000</v>
      </c>
    </row>
    <row r="42" spans="1:7" s="109" customFormat="1" ht="15.75" x14ac:dyDescent="0.25">
      <c r="A42" s="102"/>
      <c r="B42" s="121" t="s">
        <v>347</v>
      </c>
      <c r="C42" s="113" t="s">
        <v>324</v>
      </c>
      <c r="D42" s="113" t="s">
        <v>185</v>
      </c>
      <c r="E42" s="113">
        <v>2</v>
      </c>
      <c r="F42" s="222">
        <v>5470000</v>
      </c>
      <c r="G42" s="114">
        <f t="shared" si="2"/>
        <v>10940000</v>
      </c>
    </row>
    <row r="43" spans="1:7" s="109" customFormat="1" ht="15.75" x14ac:dyDescent="0.25">
      <c r="A43" s="102"/>
      <c r="B43" s="116" t="s">
        <v>326</v>
      </c>
      <c r="C43" s="113" t="s">
        <v>324</v>
      </c>
      <c r="D43" s="113" t="s">
        <v>185</v>
      </c>
      <c r="E43" s="113">
        <v>2</v>
      </c>
      <c r="F43" s="222">
        <v>3910000</v>
      </c>
      <c r="G43" s="114">
        <f t="shared" si="2"/>
        <v>7820000</v>
      </c>
    </row>
    <row r="44" spans="1:7" s="109" customFormat="1" ht="15.75" x14ac:dyDescent="0.25">
      <c r="A44" s="102"/>
      <c r="B44" s="121" t="s">
        <v>348</v>
      </c>
      <c r="C44" s="113" t="s">
        <v>324</v>
      </c>
      <c r="D44" s="113" t="s">
        <v>185</v>
      </c>
      <c r="E44" s="113">
        <v>4</v>
      </c>
      <c r="F44" s="222">
        <v>41990000</v>
      </c>
      <c r="G44" s="114">
        <f t="shared" si="2"/>
        <v>167960000</v>
      </c>
    </row>
    <row r="45" spans="1:7" s="109" customFormat="1" ht="15.75" x14ac:dyDescent="0.25">
      <c r="A45" s="102"/>
      <c r="B45" s="121" t="s">
        <v>349</v>
      </c>
      <c r="C45" s="113" t="s">
        <v>324</v>
      </c>
      <c r="D45" s="113" t="s">
        <v>65</v>
      </c>
      <c r="E45" s="113">
        <v>2</v>
      </c>
      <c r="F45" s="223">
        <v>5350000</v>
      </c>
      <c r="G45" s="114">
        <f t="shared" si="2"/>
        <v>10700000</v>
      </c>
    </row>
    <row r="46" spans="1:7" s="109" customFormat="1" ht="15.75" x14ac:dyDescent="0.25">
      <c r="A46" s="102"/>
      <c r="B46" s="121" t="s">
        <v>350</v>
      </c>
      <c r="C46" s="113" t="s">
        <v>324</v>
      </c>
      <c r="D46" s="113" t="s">
        <v>185</v>
      </c>
      <c r="E46" s="113">
        <v>4</v>
      </c>
      <c r="F46" s="222">
        <v>23460000</v>
      </c>
      <c r="G46" s="114">
        <f t="shared" si="2"/>
        <v>93840000</v>
      </c>
    </row>
    <row r="47" spans="1:7" s="109" customFormat="1" ht="15.75" x14ac:dyDescent="0.25">
      <c r="A47" s="102"/>
      <c r="B47" s="116" t="s">
        <v>328</v>
      </c>
      <c r="C47" s="113" t="s">
        <v>324</v>
      </c>
      <c r="D47" s="113" t="s">
        <v>185</v>
      </c>
      <c r="E47" s="113">
        <v>4</v>
      </c>
      <c r="F47" s="223">
        <v>720000</v>
      </c>
      <c r="G47" s="114">
        <f t="shared" si="2"/>
        <v>2880000</v>
      </c>
    </row>
    <row r="48" spans="1:7" s="109" customFormat="1" ht="15.75" x14ac:dyDescent="0.25">
      <c r="A48" s="102"/>
      <c r="B48" s="116" t="s">
        <v>329</v>
      </c>
      <c r="C48" s="113" t="s">
        <v>324</v>
      </c>
      <c r="D48" s="113" t="s">
        <v>185</v>
      </c>
      <c r="E48" s="113">
        <v>4</v>
      </c>
      <c r="F48" s="222">
        <v>25870000</v>
      </c>
      <c r="G48" s="114">
        <f t="shared" si="2"/>
        <v>103480000</v>
      </c>
    </row>
    <row r="49" spans="1:7" s="109" customFormat="1" ht="15.75" x14ac:dyDescent="0.25">
      <c r="A49" s="102"/>
      <c r="B49" s="125" t="s">
        <v>351</v>
      </c>
      <c r="C49" s="113" t="s">
        <v>324</v>
      </c>
      <c r="D49" s="113" t="s">
        <v>185</v>
      </c>
      <c r="E49" s="113">
        <v>2</v>
      </c>
      <c r="F49" s="222">
        <v>253240000</v>
      </c>
      <c r="G49" s="114">
        <f t="shared" si="2"/>
        <v>506480000</v>
      </c>
    </row>
    <row r="50" spans="1:7" s="109" customFormat="1" ht="15.75" x14ac:dyDescent="0.25">
      <c r="A50" s="102"/>
      <c r="B50" s="121" t="s">
        <v>352</v>
      </c>
      <c r="C50" s="113" t="s">
        <v>324</v>
      </c>
      <c r="D50" s="113" t="s">
        <v>185</v>
      </c>
      <c r="E50" s="113">
        <v>4</v>
      </c>
      <c r="F50" s="222">
        <v>364520000</v>
      </c>
      <c r="G50" s="114">
        <f t="shared" si="2"/>
        <v>1458080000</v>
      </c>
    </row>
    <row r="51" spans="1:7" s="109" customFormat="1" ht="15.75" x14ac:dyDescent="0.25">
      <c r="A51" s="102"/>
      <c r="B51" s="121" t="s">
        <v>353</v>
      </c>
      <c r="C51" s="113" t="s">
        <v>324</v>
      </c>
      <c r="D51" s="113" t="s">
        <v>185</v>
      </c>
      <c r="E51" s="113">
        <v>4</v>
      </c>
      <c r="F51" s="222">
        <v>242650000</v>
      </c>
      <c r="G51" s="114">
        <f t="shared" si="2"/>
        <v>970600000</v>
      </c>
    </row>
    <row r="52" spans="1:7" s="109" customFormat="1" ht="15.75" x14ac:dyDescent="0.25">
      <c r="A52" s="102"/>
      <c r="B52" s="115" t="s">
        <v>354</v>
      </c>
      <c r="C52" s="113" t="s">
        <v>324</v>
      </c>
      <c r="D52" s="111" t="s">
        <v>185</v>
      </c>
      <c r="E52" s="111">
        <v>4</v>
      </c>
      <c r="F52" s="189">
        <v>5170000</v>
      </c>
      <c r="G52" s="114">
        <f t="shared" si="2"/>
        <v>20680000</v>
      </c>
    </row>
    <row r="53" spans="1:7" s="109" customFormat="1" ht="15.75" x14ac:dyDescent="0.25">
      <c r="A53" s="102"/>
      <c r="B53" s="115" t="s">
        <v>355</v>
      </c>
      <c r="C53" s="113" t="s">
        <v>324</v>
      </c>
      <c r="D53" s="111" t="s">
        <v>65</v>
      </c>
      <c r="E53" s="111">
        <v>4</v>
      </c>
      <c r="F53" s="189">
        <v>5770000</v>
      </c>
      <c r="G53" s="114">
        <f t="shared" si="2"/>
        <v>23080000</v>
      </c>
    </row>
    <row r="54" spans="1:7" s="109" customFormat="1" ht="15.75" x14ac:dyDescent="0.25">
      <c r="A54" s="102"/>
      <c r="B54" s="115" t="s">
        <v>356</v>
      </c>
      <c r="C54" s="113" t="s">
        <v>324</v>
      </c>
      <c r="D54" s="111" t="s">
        <v>65</v>
      </c>
      <c r="E54" s="111">
        <v>24</v>
      </c>
      <c r="F54" s="189">
        <v>6980000</v>
      </c>
      <c r="G54" s="114">
        <f t="shared" si="2"/>
        <v>167520000</v>
      </c>
    </row>
    <row r="55" spans="1:7" s="109" customFormat="1" ht="15.75" x14ac:dyDescent="0.25">
      <c r="A55" s="102"/>
      <c r="B55" s="115" t="s">
        <v>357</v>
      </c>
      <c r="C55" s="113" t="s">
        <v>324</v>
      </c>
      <c r="D55" s="111" t="s">
        <v>65</v>
      </c>
      <c r="E55" s="111">
        <v>16</v>
      </c>
      <c r="F55" s="225">
        <v>7100000</v>
      </c>
      <c r="G55" s="114">
        <f t="shared" si="2"/>
        <v>113600000</v>
      </c>
    </row>
    <row r="56" spans="1:7" s="109" customFormat="1" ht="15.75" x14ac:dyDescent="0.25">
      <c r="A56" s="102"/>
      <c r="B56" s="115" t="s">
        <v>358</v>
      </c>
      <c r="C56" s="113" t="s">
        <v>324</v>
      </c>
      <c r="D56" s="111" t="s">
        <v>65</v>
      </c>
      <c r="E56" s="111">
        <v>8</v>
      </c>
      <c r="F56" s="189">
        <v>7220000</v>
      </c>
      <c r="G56" s="114">
        <f t="shared" si="2"/>
        <v>57760000</v>
      </c>
    </row>
    <row r="57" spans="1:7" s="109" customFormat="1" ht="15.75" x14ac:dyDescent="0.25">
      <c r="A57" s="102"/>
      <c r="B57" s="115" t="s">
        <v>359</v>
      </c>
      <c r="C57" s="113" t="s">
        <v>324</v>
      </c>
      <c r="D57" s="111" t="s">
        <v>65</v>
      </c>
      <c r="E57" s="111">
        <v>4</v>
      </c>
      <c r="F57" s="189">
        <v>3970000</v>
      </c>
      <c r="G57" s="114">
        <f t="shared" si="2"/>
        <v>15880000</v>
      </c>
    </row>
    <row r="58" spans="1:7" s="109" customFormat="1" ht="15.75" x14ac:dyDescent="0.25">
      <c r="A58" s="102"/>
      <c r="B58" s="116" t="s">
        <v>335</v>
      </c>
      <c r="C58" s="113" t="s">
        <v>324</v>
      </c>
      <c r="D58" s="111" t="s">
        <v>65</v>
      </c>
      <c r="E58" s="111">
        <v>1</v>
      </c>
      <c r="F58" s="189">
        <v>24120000</v>
      </c>
      <c r="G58" s="114">
        <f t="shared" si="2"/>
        <v>24120000</v>
      </c>
    </row>
    <row r="59" spans="1:7" s="109" customFormat="1" ht="15.75" x14ac:dyDescent="0.25">
      <c r="A59" s="102"/>
      <c r="B59" s="115" t="s">
        <v>336</v>
      </c>
      <c r="C59" s="113" t="s">
        <v>324</v>
      </c>
      <c r="D59" s="111" t="s">
        <v>65</v>
      </c>
      <c r="E59" s="111">
        <v>1</v>
      </c>
      <c r="F59" s="189">
        <v>19610000</v>
      </c>
      <c r="G59" s="114">
        <f t="shared" si="2"/>
        <v>19610000</v>
      </c>
    </row>
    <row r="60" spans="1:7" s="109" customFormat="1" ht="31.5" x14ac:dyDescent="0.25">
      <c r="A60" s="102"/>
      <c r="B60" s="115" t="s">
        <v>360</v>
      </c>
      <c r="C60" s="113" t="s">
        <v>324</v>
      </c>
      <c r="D60" s="111" t="s">
        <v>338</v>
      </c>
      <c r="E60" s="111">
        <v>4</v>
      </c>
      <c r="F60" s="189">
        <v>44680000</v>
      </c>
      <c r="G60" s="114">
        <f t="shared" si="2"/>
        <v>178720000</v>
      </c>
    </row>
    <row r="61" spans="1:7" s="109" customFormat="1" ht="15.75" x14ac:dyDescent="0.25">
      <c r="A61" s="102"/>
      <c r="B61" s="115" t="s">
        <v>361</v>
      </c>
      <c r="C61" s="113" t="s">
        <v>324</v>
      </c>
      <c r="D61" s="111" t="s">
        <v>65</v>
      </c>
      <c r="E61" s="111">
        <v>4</v>
      </c>
      <c r="F61" s="189">
        <v>6930000</v>
      </c>
      <c r="G61" s="114">
        <f t="shared" si="2"/>
        <v>27720000</v>
      </c>
    </row>
    <row r="62" spans="1:7" s="109" customFormat="1" ht="15.75" x14ac:dyDescent="0.25">
      <c r="A62" s="102"/>
      <c r="B62" s="116" t="s">
        <v>340</v>
      </c>
      <c r="C62" s="113" t="s">
        <v>341</v>
      </c>
      <c r="D62" s="113" t="s">
        <v>342</v>
      </c>
      <c r="E62" s="113">
        <v>5</v>
      </c>
      <c r="F62" s="189">
        <v>15000000</v>
      </c>
      <c r="G62" s="114">
        <f t="shared" si="2"/>
        <v>75000000</v>
      </c>
    </row>
    <row r="63" spans="1:7" s="109" customFormat="1" ht="15.75" x14ac:dyDescent="0.25">
      <c r="A63" s="51"/>
      <c r="B63" s="66" t="s">
        <v>403</v>
      </c>
      <c r="C63" s="113"/>
      <c r="D63" s="111"/>
      <c r="E63" s="111"/>
      <c r="F63" s="189"/>
      <c r="G63" s="114">
        <f t="shared" si="2"/>
        <v>0</v>
      </c>
    </row>
    <row r="64" spans="1:7" s="109" customFormat="1" ht="252" x14ac:dyDescent="0.25">
      <c r="A64" s="102"/>
      <c r="B64" s="115" t="s">
        <v>365</v>
      </c>
      <c r="C64" s="113" t="s">
        <v>324</v>
      </c>
      <c r="D64" s="111" t="s">
        <v>362</v>
      </c>
      <c r="E64" s="123">
        <v>1</v>
      </c>
      <c r="F64" s="226">
        <v>3207110000</v>
      </c>
      <c r="G64" s="114">
        <f t="shared" si="2"/>
        <v>3207110000</v>
      </c>
    </row>
    <row r="65" spans="1:7" s="109" customFormat="1" ht="15.75" x14ac:dyDescent="0.25">
      <c r="A65" s="102"/>
      <c r="B65" s="115" t="s">
        <v>363</v>
      </c>
      <c r="C65" s="113" t="s">
        <v>341</v>
      </c>
      <c r="D65" s="111"/>
      <c r="E65" s="111">
        <v>4</v>
      </c>
      <c r="F65" s="189">
        <v>15000000</v>
      </c>
      <c r="G65" s="114">
        <f t="shared" si="2"/>
        <v>60000000</v>
      </c>
    </row>
    <row r="66" spans="1:7" s="119" customFormat="1" ht="15.75" x14ac:dyDescent="0.2">
      <c r="A66" s="51" t="s">
        <v>151</v>
      </c>
      <c r="B66" s="127" t="s">
        <v>415</v>
      </c>
      <c r="C66" s="131"/>
      <c r="D66" s="117"/>
      <c r="E66" s="117"/>
      <c r="F66" s="227"/>
      <c r="G66" s="132">
        <f>+G67</f>
        <v>10557240000</v>
      </c>
    </row>
    <row r="67" spans="1:7" s="109" customFormat="1" ht="15.75" x14ac:dyDescent="0.25">
      <c r="A67" s="49">
        <v>1</v>
      </c>
      <c r="B67" s="126" t="s">
        <v>366</v>
      </c>
      <c r="C67" s="111"/>
      <c r="D67" s="111" t="s">
        <v>410</v>
      </c>
      <c r="E67" s="111">
        <v>1</v>
      </c>
      <c r="F67" s="220"/>
      <c r="G67" s="118">
        <f>+SUM(G71:G123)</f>
        <v>10557240000</v>
      </c>
    </row>
    <row r="68" spans="1:7" s="109" customFormat="1" ht="15.75" x14ac:dyDescent="0.25">
      <c r="A68" s="49"/>
      <c r="B68" s="126" t="s">
        <v>367</v>
      </c>
      <c r="C68" s="111"/>
      <c r="D68" s="111"/>
      <c r="E68" s="111"/>
      <c r="F68" s="220"/>
      <c r="G68" s="112"/>
    </row>
    <row r="69" spans="1:7" s="109" customFormat="1" ht="15.75" x14ac:dyDescent="0.25">
      <c r="A69" s="49" t="s">
        <v>416</v>
      </c>
      <c r="B69" s="126" t="s">
        <v>404</v>
      </c>
      <c r="C69" s="111"/>
      <c r="D69" s="111"/>
      <c r="E69" s="111"/>
      <c r="F69" s="220"/>
      <c r="G69" s="112"/>
    </row>
    <row r="70" spans="1:7" s="109" customFormat="1" ht="15.75" x14ac:dyDescent="0.25">
      <c r="A70" s="49"/>
      <c r="B70" s="126" t="s">
        <v>417</v>
      </c>
      <c r="C70" s="111"/>
      <c r="D70" s="111"/>
      <c r="E70" s="111"/>
      <c r="F70" s="220"/>
      <c r="G70" s="112"/>
    </row>
    <row r="71" spans="1:7" s="109" customFormat="1" ht="15.75" x14ac:dyDescent="0.25">
      <c r="A71" s="102"/>
      <c r="B71" s="115" t="s">
        <v>368</v>
      </c>
      <c r="C71" s="113" t="s">
        <v>369</v>
      </c>
      <c r="D71" s="111" t="s">
        <v>185</v>
      </c>
      <c r="E71" s="111">
        <v>1</v>
      </c>
      <c r="F71" s="189">
        <v>151580000</v>
      </c>
      <c r="G71" s="114">
        <f t="shared" ref="G71:G101" si="3">F71*E71</f>
        <v>151580000</v>
      </c>
    </row>
    <row r="72" spans="1:7" s="109" customFormat="1" ht="15.75" x14ac:dyDescent="0.25">
      <c r="A72" s="102"/>
      <c r="B72" s="115" t="s">
        <v>370</v>
      </c>
      <c r="C72" s="113" t="s">
        <v>369</v>
      </c>
      <c r="D72" s="111" t="s">
        <v>185</v>
      </c>
      <c r="E72" s="111">
        <v>1</v>
      </c>
      <c r="F72" s="189">
        <v>30380000</v>
      </c>
      <c r="G72" s="114">
        <f t="shared" si="3"/>
        <v>30380000</v>
      </c>
    </row>
    <row r="73" spans="1:7" s="109" customFormat="1" ht="15.75" x14ac:dyDescent="0.25">
      <c r="A73" s="102"/>
      <c r="B73" s="115" t="s">
        <v>371</v>
      </c>
      <c r="C73" s="113" t="s">
        <v>369</v>
      </c>
      <c r="D73" s="111" t="s">
        <v>185</v>
      </c>
      <c r="E73" s="111">
        <v>1</v>
      </c>
      <c r="F73" s="189">
        <v>36870000</v>
      </c>
      <c r="G73" s="114">
        <f t="shared" si="3"/>
        <v>36870000</v>
      </c>
    </row>
    <row r="74" spans="1:7" s="109" customFormat="1" ht="15.75" x14ac:dyDescent="0.25">
      <c r="A74" s="102"/>
      <c r="B74" s="66" t="s">
        <v>418</v>
      </c>
      <c r="C74" s="113"/>
      <c r="D74" s="113"/>
      <c r="E74" s="113"/>
      <c r="F74" s="222"/>
      <c r="G74" s="114">
        <f t="shared" si="3"/>
        <v>0</v>
      </c>
    </row>
    <row r="75" spans="1:7" s="109" customFormat="1" ht="15.75" x14ac:dyDescent="0.25">
      <c r="A75" s="102"/>
      <c r="B75" s="115" t="s">
        <v>372</v>
      </c>
      <c r="C75" s="113" t="s">
        <v>369</v>
      </c>
      <c r="D75" s="111" t="s">
        <v>185</v>
      </c>
      <c r="E75" s="111">
        <v>1</v>
      </c>
      <c r="F75" s="189">
        <v>251440000</v>
      </c>
      <c r="G75" s="114">
        <f t="shared" si="3"/>
        <v>251440000</v>
      </c>
    </row>
    <row r="76" spans="1:7" s="109" customFormat="1" ht="15.75" x14ac:dyDescent="0.25">
      <c r="A76" s="102"/>
      <c r="B76" s="115" t="s">
        <v>370</v>
      </c>
      <c r="C76" s="113" t="s">
        <v>369</v>
      </c>
      <c r="D76" s="111" t="s">
        <v>185</v>
      </c>
      <c r="E76" s="111">
        <v>1</v>
      </c>
      <c r="F76" s="189">
        <v>30380000</v>
      </c>
      <c r="G76" s="114">
        <f t="shared" si="3"/>
        <v>30380000</v>
      </c>
    </row>
    <row r="77" spans="1:7" s="109" customFormat="1" ht="15.75" x14ac:dyDescent="0.25">
      <c r="A77" s="102"/>
      <c r="B77" s="115" t="s">
        <v>371</v>
      </c>
      <c r="C77" s="113" t="s">
        <v>369</v>
      </c>
      <c r="D77" s="111" t="s">
        <v>185</v>
      </c>
      <c r="E77" s="111">
        <v>1</v>
      </c>
      <c r="F77" s="189">
        <v>36870000</v>
      </c>
      <c r="G77" s="114">
        <f t="shared" si="3"/>
        <v>36870000</v>
      </c>
    </row>
    <row r="78" spans="1:7" s="109" customFormat="1" ht="15.75" x14ac:dyDescent="0.25">
      <c r="A78" s="51" t="s">
        <v>419</v>
      </c>
      <c r="B78" s="66" t="s">
        <v>405</v>
      </c>
      <c r="C78" s="113"/>
      <c r="D78" s="113"/>
      <c r="E78" s="113"/>
      <c r="F78" s="222"/>
      <c r="G78" s="114">
        <f t="shared" si="3"/>
        <v>0</v>
      </c>
    </row>
    <row r="79" spans="1:7" s="109" customFormat="1" ht="15.75" x14ac:dyDescent="0.25">
      <c r="A79" s="102"/>
      <c r="B79" s="66" t="s">
        <v>420</v>
      </c>
      <c r="C79" s="113"/>
      <c r="D79" s="113"/>
      <c r="E79" s="113"/>
      <c r="F79" s="222"/>
      <c r="G79" s="114">
        <f t="shared" si="3"/>
        <v>0</v>
      </c>
    </row>
    <row r="80" spans="1:7" s="109" customFormat="1" ht="15.75" x14ac:dyDescent="0.25">
      <c r="A80" s="102"/>
      <c r="B80" s="115" t="s">
        <v>373</v>
      </c>
      <c r="C80" s="113" t="s">
        <v>369</v>
      </c>
      <c r="D80" s="111" t="s">
        <v>185</v>
      </c>
      <c r="E80" s="111">
        <v>1</v>
      </c>
      <c r="F80" s="189">
        <v>317600000</v>
      </c>
      <c r="G80" s="114">
        <f t="shared" si="3"/>
        <v>317600000</v>
      </c>
    </row>
    <row r="81" spans="1:7" s="109" customFormat="1" ht="15.75" x14ac:dyDescent="0.25">
      <c r="A81" s="102"/>
      <c r="B81" s="115" t="s">
        <v>370</v>
      </c>
      <c r="C81" s="113" t="s">
        <v>369</v>
      </c>
      <c r="D81" s="111" t="s">
        <v>185</v>
      </c>
      <c r="E81" s="111">
        <v>1</v>
      </c>
      <c r="F81" s="189">
        <v>30380000</v>
      </c>
      <c r="G81" s="114">
        <f t="shared" si="3"/>
        <v>30380000</v>
      </c>
    </row>
    <row r="82" spans="1:7" s="109" customFormat="1" ht="15.75" x14ac:dyDescent="0.25">
      <c r="A82" s="102"/>
      <c r="B82" s="115" t="s">
        <v>371</v>
      </c>
      <c r="C82" s="113" t="s">
        <v>369</v>
      </c>
      <c r="D82" s="111" t="s">
        <v>185</v>
      </c>
      <c r="E82" s="111">
        <v>1</v>
      </c>
      <c r="F82" s="189">
        <v>36870000</v>
      </c>
      <c r="G82" s="114">
        <f t="shared" si="3"/>
        <v>36870000</v>
      </c>
    </row>
    <row r="83" spans="1:7" s="109" customFormat="1" ht="15.75" x14ac:dyDescent="0.25">
      <c r="A83" s="102"/>
      <c r="B83" s="127" t="s">
        <v>421</v>
      </c>
      <c r="C83" s="113"/>
      <c r="D83" s="111"/>
      <c r="E83" s="111"/>
      <c r="F83" s="189"/>
      <c r="G83" s="114">
        <f t="shared" si="3"/>
        <v>0</v>
      </c>
    </row>
    <row r="84" spans="1:7" s="109" customFormat="1" ht="15.75" x14ac:dyDescent="0.25">
      <c r="A84" s="102"/>
      <c r="B84" s="115" t="s">
        <v>374</v>
      </c>
      <c r="C84" s="113" t="s">
        <v>369</v>
      </c>
      <c r="D84" s="111" t="s">
        <v>185</v>
      </c>
      <c r="E84" s="111">
        <v>1</v>
      </c>
      <c r="F84" s="189">
        <v>306780000</v>
      </c>
      <c r="G84" s="114">
        <f t="shared" si="3"/>
        <v>306780000</v>
      </c>
    </row>
    <row r="85" spans="1:7" s="109" customFormat="1" ht="15.75" x14ac:dyDescent="0.25">
      <c r="A85" s="102"/>
      <c r="B85" s="115" t="s">
        <v>370</v>
      </c>
      <c r="C85" s="113" t="s">
        <v>369</v>
      </c>
      <c r="D85" s="111" t="s">
        <v>185</v>
      </c>
      <c r="E85" s="111">
        <v>1</v>
      </c>
      <c r="F85" s="189">
        <v>30380000</v>
      </c>
      <c r="G85" s="114">
        <f t="shared" si="3"/>
        <v>30380000</v>
      </c>
    </row>
    <row r="86" spans="1:7" s="109" customFormat="1" ht="15.75" x14ac:dyDescent="0.25">
      <c r="A86" s="102"/>
      <c r="B86" s="115" t="s">
        <v>371</v>
      </c>
      <c r="C86" s="113" t="s">
        <v>369</v>
      </c>
      <c r="D86" s="111" t="s">
        <v>185</v>
      </c>
      <c r="E86" s="111">
        <v>1</v>
      </c>
      <c r="F86" s="189">
        <v>36870000</v>
      </c>
      <c r="G86" s="114">
        <f t="shared" si="3"/>
        <v>36870000</v>
      </c>
    </row>
    <row r="87" spans="1:7" s="119" customFormat="1" ht="15.75" x14ac:dyDescent="0.2">
      <c r="A87" s="51" t="s">
        <v>422</v>
      </c>
      <c r="B87" s="66" t="s">
        <v>406</v>
      </c>
      <c r="C87" s="131" t="s">
        <v>369</v>
      </c>
      <c r="D87" s="117" t="s">
        <v>185</v>
      </c>
      <c r="E87" s="117">
        <v>1</v>
      </c>
      <c r="F87" s="227">
        <v>3185670000</v>
      </c>
      <c r="G87" s="132">
        <f t="shared" si="3"/>
        <v>3185670000</v>
      </c>
    </row>
    <row r="88" spans="1:7" s="169" customFormat="1" ht="15.75" x14ac:dyDescent="0.25">
      <c r="A88" s="102"/>
      <c r="B88" s="116" t="s">
        <v>375</v>
      </c>
      <c r="C88" s="113" t="s">
        <v>369</v>
      </c>
      <c r="D88" s="113" t="s">
        <v>185</v>
      </c>
      <c r="E88" s="113">
        <v>1</v>
      </c>
      <c r="F88" s="189">
        <v>0</v>
      </c>
      <c r="G88" s="114">
        <f t="shared" si="3"/>
        <v>0</v>
      </c>
    </row>
    <row r="89" spans="1:7" s="169" customFormat="1" ht="15.75" x14ac:dyDescent="0.25">
      <c r="A89" s="102"/>
      <c r="B89" s="170" t="s">
        <v>376</v>
      </c>
      <c r="C89" s="113" t="s">
        <v>369</v>
      </c>
      <c r="D89" s="113" t="s">
        <v>185</v>
      </c>
      <c r="E89" s="113">
        <v>1</v>
      </c>
      <c r="F89" s="189">
        <v>0</v>
      </c>
      <c r="G89" s="114">
        <f t="shared" si="3"/>
        <v>0</v>
      </c>
    </row>
    <row r="90" spans="1:7" s="169" customFormat="1" ht="15.75" x14ac:dyDescent="0.25">
      <c r="A90" s="102"/>
      <c r="B90" s="170" t="s">
        <v>377</v>
      </c>
      <c r="C90" s="113" t="s">
        <v>369</v>
      </c>
      <c r="D90" s="113" t="s">
        <v>185</v>
      </c>
      <c r="E90" s="113">
        <v>1</v>
      </c>
      <c r="F90" s="189">
        <v>0</v>
      </c>
      <c r="G90" s="114">
        <f t="shared" si="3"/>
        <v>0</v>
      </c>
    </row>
    <row r="91" spans="1:7" s="169" customFormat="1" ht="15.75" x14ac:dyDescent="0.25">
      <c r="A91" s="102"/>
      <c r="B91" s="170" t="s">
        <v>378</v>
      </c>
      <c r="C91" s="113" t="s">
        <v>369</v>
      </c>
      <c r="D91" s="113" t="s">
        <v>185</v>
      </c>
      <c r="E91" s="113">
        <v>1</v>
      </c>
      <c r="F91" s="189">
        <v>0</v>
      </c>
      <c r="G91" s="114">
        <f t="shared" si="3"/>
        <v>0</v>
      </c>
    </row>
    <row r="92" spans="1:7" s="169" customFormat="1" ht="15.75" x14ac:dyDescent="0.25">
      <c r="A92" s="102"/>
      <c r="B92" s="170" t="s">
        <v>379</v>
      </c>
      <c r="C92" s="113" t="s">
        <v>369</v>
      </c>
      <c r="D92" s="113" t="s">
        <v>185</v>
      </c>
      <c r="E92" s="113">
        <v>1</v>
      </c>
      <c r="F92" s="189">
        <v>0</v>
      </c>
      <c r="G92" s="114">
        <f t="shared" si="3"/>
        <v>0</v>
      </c>
    </row>
    <row r="93" spans="1:7" s="169" customFormat="1" ht="15.75" x14ac:dyDescent="0.25">
      <c r="A93" s="102"/>
      <c r="B93" s="170" t="s">
        <v>380</v>
      </c>
      <c r="C93" s="113" t="s">
        <v>369</v>
      </c>
      <c r="D93" s="113" t="s">
        <v>185</v>
      </c>
      <c r="E93" s="113">
        <v>1</v>
      </c>
      <c r="F93" s="189">
        <v>0</v>
      </c>
      <c r="G93" s="114">
        <f t="shared" si="3"/>
        <v>0</v>
      </c>
    </row>
    <row r="94" spans="1:7" s="169" customFormat="1" ht="15.75" x14ac:dyDescent="0.25">
      <c r="A94" s="102"/>
      <c r="B94" s="170" t="s">
        <v>381</v>
      </c>
      <c r="C94" s="113" t="s">
        <v>369</v>
      </c>
      <c r="D94" s="113" t="s">
        <v>185</v>
      </c>
      <c r="E94" s="113">
        <v>1</v>
      </c>
      <c r="F94" s="189">
        <v>0</v>
      </c>
      <c r="G94" s="114">
        <f t="shared" si="3"/>
        <v>0</v>
      </c>
    </row>
    <row r="95" spans="1:7" s="169" customFormat="1" ht="15.75" x14ac:dyDescent="0.25">
      <c r="A95" s="102"/>
      <c r="B95" s="170" t="s">
        <v>382</v>
      </c>
      <c r="C95" s="113" t="s">
        <v>369</v>
      </c>
      <c r="D95" s="113" t="s">
        <v>185</v>
      </c>
      <c r="E95" s="113">
        <v>1</v>
      </c>
      <c r="F95" s="189">
        <v>0</v>
      </c>
      <c r="G95" s="114">
        <f t="shared" si="3"/>
        <v>0</v>
      </c>
    </row>
    <row r="96" spans="1:7" s="169" customFormat="1" ht="15.75" x14ac:dyDescent="0.25">
      <c r="A96" s="102"/>
      <c r="B96" s="170" t="s">
        <v>383</v>
      </c>
      <c r="C96" s="113" t="s">
        <v>369</v>
      </c>
      <c r="D96" s="113" t="s">
        <v>185</v>
      </c>
      <c r="E96" s="113">
        <v>1</v>
      </c>
      <c r="F96" s="189">
        <v>0</v>
      </c>
      <c r="G96" s="114">
        <f t="shared" si="3"/>
        <v>0</v>
      </c>
    </row>
    <row r="97" spans="1:7" s="109" customFormat="1" ht="15.75" x14ac:dyDescent="0.25">
      <c r="A97" s="51" t="s">
        <v>423</v>
      </c>
      <c r="B97" s="127" t="s">
        <v>407</v>
      </c>
      <c r="C97" s="113"/>
      <c r="D97" s="111"/>
      <c r="E97" s="111"/>
      <c r="F97" s="189"/>
      <c r="G97" s="114">
        <f t="shared" si="3"/>
        <v>0</v>
      </c>
    </row>
    <row r="98" spans="1:7" s="109" customFormat="1" ht="15.75" x14ac:dyDescent="0.25">
      <c r="A98" s="102"/>
      <c r="B98" s="127" t="s">
        <v>424</v>
      </c>
      <c r="C98" s="113"/>
      <c r="D98" s="111"/>
      <c r="E98" s="111"/>
      <c r="F98" s="189">
        <v>0</v>
      </c>
      <c r="G98" s="114">
        <f t="shared" si="3"/>
        <v>0</v>
      </c>
    </row>
    <row r="99" spans="1:7" s="109" customFormat="1" ht="15.75" x14ac:dyDescent="0.25">
      <c r="A99" s="102"/>
      <c r="B99" s="115" t="s">
        <v>384</v>
      </c>
      <c r="C99" s="113" t="s">
        <v>369</v>
      </c>
      <c r="D99" s="111" t="s">
        <v>185</v>
      </c>
      <c r="E99" s="111">
        <v>1</v>
      </c>
      <c r="F99" s="189">
        <v>535360000</v>
      </c>
      <c r="G99" s="114">
        <f t="shared" si="3"/>
        <v>535360000</v>
      </c>
    </row>
    <row r="100" spans="1:7" s="109" customFormat="1" ht="15.75" x14ac:dyDescent="0.25">
      <c r="A100" s="102"/>
      <c r="B100" s="115" t="s">
        <v>370</v>
      </c>
      <c r="C100" s="113" t="s">
        <v>369</v>
      </c>
      <c r="D100" s="111" t="s">
        <v>185</v>
      </c>
      <c r="E100" s="111">
        <v>1</v>
      </c>
      <c r="F100" s="189">
        <v>30380000</v>
      </c>
      <c r="G100" s="114">
        <f t="shared" si="3"/>
        <v>30380000</v>
      </c>
    </row>
    <row r="101" spans="1:7" s="109" customFormat="1" ht="15.75" x14ac:dyDescent="0.25">
      <c r="A101" s="102"/>
      <c r="B101" s="115" t="s">
        <v>371</v>
      </c>
      <c r="C101" s="113" t="s">
        <v>369</v>
      </c>
      <c r="D101" s="111" t="s">
        <v>185</v>
      </c>
      <c r="E101" s="111">
        <v>1</v>
      </c>
      <c r="F101" s="189">
        <v>36870000</v>
      </c>
      <c r="G101" s="114">
        <f t="shared" si="3"/>
        <v>36870000</v>
      </c>
    </row>
    <row r="102" spans="1:7" s="109" customFormat="1" ht="15.75" x14ac:dyDescent="0.25">
      <c r="A102" s="102"/>
      <c r="B102" s="127" t="s">
        <v>425</v>
      </c>
      <c r="C102" s="113"/>
      <c r="D102" s="111"/>
      <c r="E102" s="111"/>
      <c r="F102" s="189"/>
      <c r="G102" s="114"/>
    </row>
    <row r="103" spans="1:7" s="109" customFormat="1" ht="15.75" x14ac:dyDescent="0.25">
      <c r="A103" s="102"/>
      <c r="B103" s="115" t="s">
        <v>374</v>
      </c>
      <c r="C103" s="113" t="s">
        <v>369</v>
      </c>
      <c r="D103" s="111" t="s">
        <v>185</v>
      </c>
      <c r="E103" s="111">
        <v>1</v>
      </c>
      <c r="F103" s="189">
        <v>306780000</v>
      </c>
      <c r="G103" s="114">
        <f t="shared" ref="G103:G105" si="4">F103*E103</f>
        <v>306780000</v>
      </c>
    </row>
    <row r="104" spans="1:7" s="109" customFormat="1" ht="15.75" x14ac:dyDescent="0.25">
      <c r="A104" s="102"/>
      <c r="B104" s="115" t="s">
        <v>370</v>
      </c>
      <c r="C104" s="113" t="s">
        <v>369</v>
      </c>
      <c r="D104" s="111" t="s">
        <v>185</v>
      </c>
      <c r="E104" s="111">
        <v>1</v>
      </c>
      <c r="F104" s="189">
        <v>30380000</v>
      </c>
      <c r="G104" s="114">
        <f t="shared" si="4"/>
        <v>30380000</v>
      </c>
    </row>
    <row r="105" spans="1:7" s="109" customFormat="1" ht="15.75" x14ac:dyDescent="0.25">
      <c r="A105" s="102"/>
      <c r="B105" s="115" t="s">
        <v>371</v>
      </c>
      <c r="C105" s="113" t="s">
        <v>369</v>
      </c>
      <c r="D105" s="111" t="s">
        <v>185</v>
      </c>
      <c r="E105" s="111">
        <v>1</v>
      </c>
      <c r="F105" s="189">
        <v>36870000</v>
      </c>
      <c r="G105" s="114">
        <f t="shared" si="4"/>
        <v>36870000</v>
      </c>
    </row>
    <row r="106" spans="1:7" s="109" customFormat="1" ht="15.75" x14ac:dyDescent="0.25">
      <c r="A106" s="102"/>
      <c r="B106" s="172" t="s">
        <v>426</v>
      </c>
      <c r="C106" s="122"/>
      <c r="D106" s="214"/>
      <c r="E106" s="122"/>
      <c r="F106" s="128"/>
      <c r="G106" s="114"/>
    </row>
    <row r="107" spans="1:7" s="109" customFormat="1" ht="15.75" x14ac:dyDescent="0.25">
      <c r="A107" s="102"/>
      <c r="B107" s="115" t="s">
        <v>385</v>
      </c>
      <c r="C107" s="113" t="s">
        <v>369</v>
      </c>
      <c r="D107" s="111" t="s">
        <v>185</v>
      </c>
      <c r="E107" s="111">
        <v>1</v>
      </c>
      <c r="F107" s="189">
        <v>243620000</v>
      </c>
      <c r="G107" s="114">
        <f t="shared" ref="G107:G109" si="5">F107*E107</f>
        <v>243620000</v>
      </c>
    </row>
    <row r="108" spans="1:7" s="109" customFormat="1" ht="15.75" x14ac:dyDescent="0.25">
      <c r="A108" s="102"/>
      <c r="B108" s="115" t="s">
        <v>370</v>
      </c>
      <c r="C108" s="113" t="s">
        <v>369</v>
      </c>
      <c r="D108" s="111" t="s">
        <v>185</v>
      </c>
      <c r="E108" s="111">
        <v>1</v>
      </c>
      <c r="F108" s="189">
        <v>30380000</v>
      </c>
      <c r="G108" s="114">
        <f t="shared" si="5"/>
        <v>30380000</v>
      </c>
    </row>
    <row r="109" spans="1:7" s="109" customFormat="1" ht="15.75" x14ac:dyDescent="0.25">
      <c r="A109" s="102"/>
      <c r="B109" s="115" t="s">
        <v>371</v>
      </c>
      <c r="C109" s="113" t="s">
        <v>369</v>
      </c>
      <c r="D109" s="111" t="s">
        <v>185</v>
      </c>
      <c r="E109" s="111">
        <v>1</v>
      </c>
      <c r="F109" s="189">
        <v>36870000</v>
      </c>
      <c r="G109" s="114">
        <f t="shared" si="5"/>
        <v>36870000</v>
      </c>
    </row>
    <row r="110" spans="1:7" s="109" customFormat="1" ht="15.75" x14ac:dyDescent="0.25">
      <c r="A110" s="51" t="s">
        <v>427</v>
      </c>
      <c r="B110" s="66" t="s">
        <v>408</v>
      </c>
      <c r="C110" s="122"/>
      <c r="D110" s="214"/>
      <c r="E110" s="122"/>
      <c r="F110" s="128"/>
      <c r="G110" s="114"/>
    </row>
    <row r="111" spans="1:7" s="109" customFormat="1" ht="15.75" x14ac:dyDescent="0.25">
      <c r="A111" s="102"/>
      <c r="B111" s="116" t="s">
        <v>387</v>
      </c>
      <c r="C111" s="113" t="s">
        <v>369</v>
      </c>
      <c r="D111" s="111" t="s">
        <v>185</v>
      </c>
      <c r="E111" s="111">
        <v>1</v>
      </c>
      <c r="F111" s="189">
        <v>1684270000</v>
      </c>
      <c r="G111" s="114">
        <f t="shared" ref="G111" si="6">F111*E111</f>
        <v>1684270000</v>
      </c>
    </row>
    <row r="112" spans="1:7" s="109" customFormat="1" ht="15.75" x14ac:dyDescent="0.25">
      <c r="A112" s="51" t="s">
        <v>428</v>
      </c>
      <c r="B112" s="66" t="s">
        <v>409</v>
      </c>
      <c r="C112" s="122"/>
      <c r="D112" s="214"/>
      <c r="E112" s="122"/>
      <c r="F112" s="128"/>
      <c r="G112" s="114"/>
    </row>
    <row r="113" spans="1:7" s="109" customFormat="1" ht="15.75" x14ac:dyDescent="0.25">
      <c r="A113" s="102"/>
      <c r="B113" s="115" t="s">
        <v>388</v>
      </c>
      <c r="C113" s="113" t="s">
        <v>369</v>
      </c>
      <c r="D113" s="111" t="s">
        <v>185</v>
      </c>
      <c r="E113" s="111">
        <v>1</v>
      </c>
      <c r="F113" s="189">
        <v>902290000</v>
      </c>
      <c r="G113" s="114">
        <f t="shared" ref="G113:G120" si="7">F113*E113</f>
        <v>902290000</v>
      </c>
    </row>
    <row r="114" spans="1:7" s="109" customFormat="1" ht="31.5" x14ac:dyDescent="0.25">
      <c r="A114" s="102"/>
      <c r="B114" s="115" t="s">
        <v>389</v>
      </c>
      <c r="C114" s="113" t="s">
        <v>369</v>
      </c>
      <c r="D114" s="111" t="s">
        <v>185</v>
      </c>
      <c r="E114" s="111">
        <v>6</v>
      </c>
      <c r="F114" s="189">
        <v>199710000</v>
      </c>
      <c r="G114" s="114">
        <f t="shared" si="7"/>
        <v>1198260000</v>
      </c>
    </row>
    <row r="115" spans="1:7" s="109" customFormat="1" ht="15.75" x14ac:dyDescent="0.25">
      <c r="A115" s="102"/>
      <c r="B115" s="115" t="s">
        <v>390</v>
      </c>
      <c r="C115" s="113" t="s">
        <v>369</v>
      </c>
      <c r="D115" s="111" t="s">
        <v>391</v>
      </c>
      <c r="E115" s="111">
        <v>12</v>
      </c>
      <c r="F115" s="189">
        <v>4390000</v>
      </c>
      <c r="G115" s="114">
        <f t="shared" si="7"/>
        <v>52680000</v>
      </c>
    </row>
    <row r="116" spans="1:7" s="109" customFormat="1" ht="15.75" x14ac:dyDescent="0.25">
      <c r="A116" s="102"/>
      <c r="B116" s="115" t="s">
        <v>392</v>
      </c>
      <c r="C116" s="113" t="s">
        <v>369</v>
      </c>
      <c r="D116" s="111" t="s">
        <v>393</v>
      </c>
      <c r="E116" s="111">
        <v>1</v>
      </c>
      <c r="F116" s="189">
        <v>525900000</v>
      </c>
      <c r="G116" s="114">
        <f t="shared" si="7"/>
        <v>525900000</v>
      </c>
    </row>
    <row r="117" spans="1:7" s="109" customFormat="1" ht="15.75" x14ac:dyDescent="0.25">
      <c r="A117" s="102"/>
      <c r="B117" s="115" t="s">
        <v>394</v>
      </c>
      <c r="C117" s="113" t="s">
        <v>369</v>
      </c>
      <c r="D117" s="111" t="s">
        <v>185</v>
      </c>
      <c r="E117" s="111">
        <v>1</v>
      </c>
      <c r="F117" s="189">
        <v>62800000</v>
      </c>
      <c r="G117" s="114">
        <f t="shared" si="7"/>
        <v>62800000</v>
      </c>
    </row>
    <row r="118" spans="1:7" s="109" customFormat="1" ht="15.75" x14ac:dyDescent="0.25">
      <c r="A118" s="102"/>
      <c r="B118" s="115" t="s">
        <v>395</v>
      </c>
      <c r="C118" s="113" t="s">
        <v>369</v>
      </c>
      <c r="D118" s="111" t="s">
        <v>185</v>
      </c>
      <c r="E118" s="111">
        <v>1</v>
      </c>
      <c r="F118" s="189">
        <v>1500000</v>
      </c>
      <c r="G118" s="114">
        <f t="shared" si="7"/>
        <v>1500000</v>
      </c>
    </row>
    <row r="119" spans="1:7" s="109" customFormat="1" ht="15.75" x14ac:dyDescent="0.25">
      <c r="A119" s="102"/>
      <c r="B119" s="115" t="s">
        <v>396</v>
      </c>
      <c r="C119" s="113" t="s">
        <v>369</v>
      </c>
      <c r="D119" s="111" t="s">
        <v>185</v>
      </c>
      <c r="E119" s="111">
        <v>4</v>
      </c>
      <c r="F119" s="189">
        <v>14440000</v>
      </c>
      <c r="G119" s="114">
        <f t="shared" si="7"/>
        <v>57760000</v>
      </c>
    </row>
    <row r="120" spans="1:7" s="109" customFormat="1" ht="15.75" x14ac:dyDescent="0.25">
      <c r="A120" s="102"/>
      <c r="B120" s="115" t="s">
        <v>397</v>
      </c>
      <c r="C120" s="113" t="s">
        <v>369</v>
      </c>
      <c r="D120" s="111" t="s">
        <v>185</v>
      </c>
      <c r="E120" s="111">
        <v>1</v>
      </c>
      <c r="F120" s="189">
        <v>15340000</v>
      </c>
      <c r="G120" s="114">
        <f t="shared" si="7"/>
        <v>15340000</v>
      </c>
    </row>
    <row r="121" spans="1:7" s="109" customFormat="1" ht="31.5" x14ac:dyDescent="0.25">
      <c r="A121" s="102"/>
      <c r="B121" s="115" t="s">
        <v>398</v>
      </c>
      <c r="C121" s="113" t="s">
        <v>399</v>
      </c>
      <c r="D121" s="111" t="s">
        <v>185</v>
      </c>
      <c r="E121" s="111">
        <v>2</v>
      </c>
      <c r="F121" s="189">
        <v>85930000</v>
      </c>
      <c r="G121" s="114">
        <f>F121*E121</f>
        <v>171860000</v>
      </c>
    </row>
    <row r="122" spans="1:7" s="109" customFormat="1" ht="15.75" x14ac:dyDescent="0.25">
      <c r="A122" s="102"/>
      <c r="B122" s="116" t="s">
        <v>340</v>
      </c>
      <c r="C122" s="113" t="s">
        <v>341</v>
      </c>
      <c r="D122" s="113" t="s">
        <v>342</v>
      </c>
      <c r="E122" s="113">
        <v>5</v>
      </c>
      <c r="F122" s="189">
        <v>15000000</v>
      </c>
      <c r="G122" s="114">
        <f t="shared" ref="G122:G123" si="8">F122*E122</f>
        <v>75000000</v>
      </c>
    </row>
    <row r="123" spans="1:7" s="109" customFormat="1" ht="15.75" x14ac:dyDescent="0.25">
      <c r="A123" s="102"/>
      <c r="B123" s="116" t="s">
        <v>343</v>
      </c>
      <c r="C123" s="113" t="s">
        <v>344</v>
      </c>
      <c r="D123" s="113" t="s">
        <v>342</v>
      </c>
      <c r="E123" s="111">
        <v>2</v>
      </c>
      <c r="F123" s="189">
        <v>20000000</v>
      </c>
      <c r="G123" s="114">
        <f t="shared" si="8"/>
        <v>40000000</v>
      </c>
    </row>
    <row r="124" spans="1:7" x14ac:dyDescent="0.3">
      <c r="A124" s="85" t="s">
        <v>386</v>
      </c>
      <c r="B124" s="86" t="s">
        <v>411</v>
      </c>
      <c r="C124" s="87"/>
      <c r="D124" s="85"/>
      <c r="E124" s="85"/>
      <c r="F124" s="228"/>
      <c r="G124" s="171">
        <f>+SUM(G125:G137)</f>
        <v>9884000000</v>
      </c>
    </row>
    <row r="125" spans="1:7" x14ac:dyDescent="0.3">
      <c r="A125" s="129">
        <v>1</v>
      </c>
      <c r="B125" s="130" t="s">
        <v>429</v>
      </c>
      <c r="C125" s="113" t="s">
        <v>302</v>
      </c>
      <c r="D125" s="113" t="s">
        <v>185</v>
      </c>
      <c r="E125" s="113">
        <v>315</v>
      </c>
      <c r="F125" s="189">
        <v>29000000</v>
      </c>
      <c r="G125" s="114">
        <f>F125*E125</f>
        <v>9135000000</v>
      </c>
    </row>
    <row r="126" spans="1:7" x14ac:dyDescent="0.3">
      <c r="A126" s="88"/>
      <c r="B126" s="68" t="s">
        <v>177</v>
      </c>
      <c r="C126" s="89"/>
      <c r="D126" s="88"/>
      <c r="E126" s="88"/>
      <c r="F126" s="192"/>
      <c r="G126" s="19"/>
    </row>
    <row r="127" spans="1:7" x14ac:dyDescent="0.3">
      <c r="A127" s="90"/>
      <c r="B127" s="71" t="s">
        <v>178</v>
      </c>
      <c r="C127" s="91"/>
      <c r="D127" s="90"/>
      <c r="E127" s="90"/>
      <c r="F127" s="193"/>
      <c r="G127" s="17"/>
    </row>
    <row r="128" spans="1:7" x14ac:dyDescent="0.3">
      <c r="A128" s="90"/>
      <c r="B128" s="92" t="s">
        <v>184</v>
      </c>
      <c r="C128" s="91"/>
      <c r="D128" s="90"/>
      <c r="E128" s="90"/>
      <c r="F128" s="193"/>
      <c r="G128" s="17"/>
    </row>
    <row r="129" spans="1:7" x14ac:dyDescent="0.3">
      <c r="A129" s="90"/>
      <c r="B129" s="71" t="s">
        <v>183</v>
      </c>
      <c r="C129" s="91"/>
      <c r="D129" s="90"/>
      <c r="E129" s="90"/>
      <c r="F129" s="193"/>
      <c r="G129" s="17"/>
    </row>
    <row r="130" spans="1:7" x14ac:dyDescent="0.3">
      <c r="A130" s="90"/>
      <c r="B130" s="71" t="s">
        <v>182</v>
      </c>
      <c r="C130" s="91"/>
      <c r="D130" s="90"/>
      <c r="E130" s="90"/>
      <c r="F130" s="193"/>
      <c r="G130" s="17"/>
    </row>
    <row r="131" spans="1:7" x14ac:dyDescent="0.3">
      <c r="A131" s="90"/>
      <c r="B131" s="71" t="s">
        <v>181</v>
      </c>
      <c r="C131" s="91"/>
      <c r="D131" s="90"/>
      <c r="E131" s="90"/>
      <c r="F131" s="193"/>
      <c r="G131" s="17"/>
    </row>
    <row r="132" spans="1:7" x14ac:dyDescent="0.3">
      <c r="A132" s="90"/>
      <c r="B132" s="71" t="s">
        <v>179</v>
      </c>
      <c r="C132" s="91"/>
      <c r="D132" s="90"/>
      <c r="E132" s="90"/>
      <c r="F132" s="193"/>
      <c r="G132" s="17"/>
    </row>
    <row r="133" spans="1:7" x14ac:dyDescent="0.3">
      <c r="A133" s="90"/>
      <c r="B133" s="71" t="s">
        <v>180</v>
      </c>
      <c r="C133" s="91"/>
      <c r="D133" s="90"/>
      <c r="E133" s="90"/>
      <c r="F133" s="193"/>
      <c r="G133" s="17"/>
    </row>
    <row r="134" spans="1:7" x14ac:dyDescent="0.3">
      <c r="A134" s="90"/>
      <c r="B134" s="71" t="s">
        <v>186</v>
      </c>
      <c r="C134" s="91"/>
      <c r="D134" s="90"/>
      <c r="E134" s="90"/>
      <c r="F134" s="193"/>
      <c r="G134" s="17"/>
    </row>
    <row r="135" spans="1:7" x14ac:dyDescent="0.3">
      <c r="A135" s="129">
        <v>2</v>
      </c>
      <c r="B135" s="130" t="s">
        <v>412</v>
      </c>
      <c r="C135" s="113" t="s">
        <v>413</v>
      </c>
      <c r="D135" s="113" t="s">
        <v>185</v>
      </c>
      <c r="E135" s="113">
        <v>21</v>
      </c>
      <c r="F135" s="189">
        <v>20000000</v>
      </c>
      <c r="G135" s="114">
        <f t="shared" ref="G135:G137" si="9">F135*E135</f>
        <v>420000000</v>
      </c>
    </row>
    <row r="136" spans="1:7" ht="31.5" x14ac:dyDescent="0.3">
      <c r="A136" s="129">
        <v>3</v>
      </c>
      <c r="B136" s="130" t="s">
        <v>414</v>
      </c>
      <c r="C136" s="113" t="s">
        <v>413</v>
      </c>
      <c r="D136" s="113" t="s">
        <v>185</v>
      </c>
      <c r="E136" s="113">
        <v>7</v>
      </c>
      <c r="F136" s="189">
        <v>17000000</v>
      </c>
      <c r="G136" s="114">
        <f t="shared" si="9"/>
        <v>119000000</v>
      </c>
    </row>
    <row r="137" spans="1:7" x14ac:dyDescent="0.3">
      <c r="A137" s="129">
        <v>4</v>
      </c>
      <c r="B137" s="130" t="s">
        <v>301</v>
      </c>
      <c r="C137" s="113" t="s">
        <v>302</v>
      </c>
      <c r="D137" s="113" t="s">
        <v>65</v>
      </c>
      <c r="E137" s="113">
        <v>21</v>
      </c>
      <c r="F137" s="189">
        <v>10000000</v>
      </c>
      <c r="G137" s="114">
        <f t="shared" si="9"/>
        <v>210000000</v>
      </c>
    </row>
    <row r="138" spans="1:7" x14ac:dyDescent="0.3">
      <c r="A138" s="343" t="s">
        <v>453</v>
      </c>
      <c r="B138" s="344"/>
      <c r="C138" s="344"/>
      <c r="D138" s="344"/>
      <c r="E138" s="344"/>
      <c r="F138" s="345"/>
      <c r="G138" s="93">
        <f>G124+G15+G18+G66+G4</f>
        <v>70955670000</v>
      </c>
    </row>
  </sheetData>
  <mergeCells count="2">
    <mergeCell ref="A1:G1"/>
    <mergeCell ref="A138:F138"/>
  </mergeCells>
  <pageMargins left="0.6875" right="0.2" top="0.5625" bottom="0.48958333333333331" header="0.3" footer="0.23958333333333334"/>
  <pageSetup paperSize="9" orientation="landscape" r:id="rId1"/>
  <headerFooter>
    <oddFooter>&amp;CTrang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Layout" topLeftCell="A30" zoomScaleNormal="100" workbookViewId="0">
      <selection activeCell="A19" sqref="A19:XFD42"/>
    </sheetView>
  </sheetViews>
  <sheetFormatPr defaultRowHeight="17.25" x14ac:dyDescent="0.3"/>
  <cols>
    <col min="1" max="1" width="5.42578125" style="97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12.42578125" style="97" bestFit="1" customWidth="1"/>
    <col min="6" max="6" width="17.5703125" style="96" bestFit="1" customWidth="1"/>
    <col min="7" max="7" width="20.5703125" style="96" bestFit="1" customWidth="1"/>
    <col min="8" max="16384" width="9.140625" style="24"/>
  </cols>
  <sheetData>
    <row r="1" spans="1:15" ht="20.25" x14ac:dyDescent="0.3">
      <c r="A1" s="342" t="s">
        <v>452</v>
      </c>
      <c r="B1" s="342"/>
      <c r="C1" s="342"/>
      <c r="D1" s="342"/>
      <c r="E1" s="342"/>
      <c r="F1" s="342"/>
      <c r="G1" s="342"/>
    </row>
    <row r="3" spans="1:15" ht="33" x14ac:dyDescent="0.3">
      <c r="A3" s="25" t="s">
        <v>4</v>
      </c>
      <c r="B3" s="25" t="s">
        <v>1</v>
      </c>
      <c r="C3" s="25" t="s">
        <v>0</v>
      </c>
      <c r="D3" s="206" t="s">
        <v>2</v>
      </c>
      <c r="E3" s="25" t="s">
        <v>3</v>
      </c>
      <c r="F3" s="26" t="s">
        <v>5</v>
      </c>
      <c r="G3" s="26" t="s">
        <v>6</v>
      </c>
    </row>
    <row r="4" spans="1:15" s="181" customFormat="1" x14ac:dyDescent="0.3">
      <c r="A4" s="27" t="s">
        <v>189</v>
      </c>
      <c r="B4" s="28" t="s">
        <v>314</v>
      </c>
      <c r="C4" s="25"/>
      <c r="D4" s="25"/>
      <c r="E4" s="179"/>
      <c r="F4" s="180"/>
      <c r="G4" s="180">
        <f>G5+G6+G7+G8+G9+G10+G11+G12+G13+G14</f>
        <v>9116000000</v>
      </c>
    </row>
    <row r="5" spans="1:15" ht="18.75" customHeight="1" x14ac:dyDescent="0.3">
      <c r="A5" s="176">
        <v>1</v>
      </c>
      <c r="B5" s="103" t="s">
        <v>430</v>
      </c>
      <c r="C5" s="34"/>
      <c r="D5" s="34" t="s">
        <v>37</v>
      </c>
      <c r="E5" s="34">
        <v>4</v>
      </c>
      <c r="F5" s="185">
        <v>250000000</v>
      </c>
      <c r="G5" s="183">
        <f>F5*E5</f>
        <v>1000000000</v>
      </c>
    </row>
    <row r="6" spans="1:15" ht="18" customHeight="1" x14ac:dyDescent="0.3">
      <c r="A6" s="177">
        <v>2</v>
      </c>
      <c r="B6" s="121" t="s">
        <v>431</v>
      </c>
      <c r="C6" s="102"/>
      <c r="D6" s="102" t="s">
        <v>65</v>
      </c>
      <c r="E6" s="102">
        <v>4</v>
      </c>
      <c r="F6" s="186">
        <v>192000000</v>
      </c>
      <c r="G6" s="184">
        <f>F6*E6</f>
        <v>768000000</v>
      </c>
    </row>
    <row r="7" spans="1:15" s="60" customFormat="1" ht="18" customHeight="1" x14ac:dyDescent="0.3">
      <c r="A7" s="177">
        <v>3</v>
      </c>
      <c r="B7" s="121" t="s">
        <v>432</v>
      </c>
      <c r="C7" s="102"/>
      <c r="D7" s="102" t="s">
        <v>65</v>
      </c>
      <c r="E7" s="102">
        <v>4</v>
      </c>
      <c r="F7" s="187">
        <v>210000000</v>
      </c>
      <c r="G7" s="20">
        <f>F7*E7</f>
        <v>840000000</v>
      </c>
      <c r="H7" s="24"/>
      <c r="I7" s="24"/>
      <c r="J7" s="24"/>
      <c r="K7" s="24"/>
      <c r="L7" s="24"/>
      <c r="M7" s="24"/>
      <c r="N7" s="24"/>
      <c r="O7" s="24"/>
    </row>
    <row r="8" spans="1:15" ht="18" customHeight="1" x14ac:dyDescent="0.3">
      <c r="A8" s="102">
        <v>4</v>
      </c>
      <c r="B8" s="116" t="s">
        <v>433</v>
      </c>
      <c r="C8" s="102"/>
      <c r="D8" s="102" t="s">
        <v>65</v>
      </c>
      <c r="E8" s="102">
        <v>2</v>
      </c>
      <c r="F8" s="187">
        <v>176000000</v>
      </c>
      <c r="G8" s="20">
        <f>F8*E8</f>
        <v>352000000</v>
      </c>
    </row>
    <row r="9" spans="1:15" ht="18" customHeight="1" x14ac:dyDescent="0.3">
      <c r="A9" s="178">
        <v>5</v>
      </c>
      <c r="B9" s="135" t="s">
        <v>434</v>
      </c>
      <c r="C9" s="134"/>
      <c r="D9" s="105" t="s">
        <v>65</v>
      </c>
      <c r="E9" s="105">
        <v>2</v>
      </c>
      <c r="F9" s="187">
        <v>1168000000</v>
      </c>
      <c r="G9" s="101">
        <f>+E9*F9</f>
        <v>2336000000</v>
      </c>
    </row>
    <row r="10" spans="1:15" ht="18" customHeight="1" x14ac:dyDescent="0.3">
      <c r="A10" s="178">
        <f>+A9+1</f>
        <v>6</v>
      </c>
      <c r="B10" s="136" t="s">
        <v>435</v>
      </c>
      <c r="C10" s="134"/>
      <c r="D10" s="105" t="s">
        <v>65</v>
      </c>
      <c r="E10" s="105">
        <v>1</v>
      </c>
      <c r="F10" s="187">
        <v>310000000</v>
      </c>
      <c r="G10" s="101">
        <f t="shared" ref="G10:G14" si="0">+E10*F10</f>
        <v>310000000</v>
      </c>
    </row>
    <row r="11" spans="1:15" ht="18" customHeight="1" x14ac:dyDescent="0.3">
      <c r="A11" s="178">
        <f t="shared" ref="A11:A14" si="1">+A10+1</f>
        <v>7</v>
      </c>
      <c r="B11" s="136" t="s">
        <v>436</v>
      </c>
      <c r="C11" s="134"/>
      <c r="D11" s="105" t="s">
        <v>65</v>
      </c>
      <c r="E11" s="105">
        <v>4</v>
      </c>
      <c r="F11" s="187">
        <v>182500000</v>
      </c>
      <c r="G11" s="101">
        <f t="shared" si="0"/>
        <v>730000000</v>
      </c>
    </row>
    <row r="12" spans="1:15" x14ac:dyDescent="0.3">
      <c r="A12" s="178">
        <f t="shared" si="1"/>
        <v>8</v>
      </c>
      <c r="B12" s="135" t="s">
        <v>437</v>
      </c>
      <c r="C12" s="134"/>
      <c r="D12" s="105" t="s">
        <v>65</v>
      </c>
      <c r="E12" s="105">
        <v>4</v>
      </c>
      <c r="F12" s="187">
        <v>245000000</v>
      </c>
      <c r="G12" s="101">
        <f t="shared" si="0"/>
        <v>980000000</v>
      </c>
    </row>
    <row r="13" spans="1:15" x14ac:dyDescent="0.3">
      <c r="A13" s="178">
        <f t="shared" si="1"/>
        <v>9</v>
      </c>
      <c r="B13" s="135" t="s">
        <v>438</v>
      </c>
      <c r="C13" s="134"/>
      <c r="D13" s="105" t="s">
        <v>65</v>
      </c>
      <c r="E13" s="105">
        <v>4</v>
      </c>
      <c r="F13" s="187">
        <v>125000000</v>
      </c>
      <c r="G13" s="101">
        <f t="shared" si="0"/>
        <v>500000000</v>
      </c>
    </row>
    <row r="14" spans="1:15" x14ac:dyDescent="0.3">
      <c r="A14" s="178">
        <f t="shared" si="1"/>
        <v>10</v>
      </c>
      <c r="B14" s="137" t="s">
        <v>313</v>
      </c>
      <c r="C14" s="134"/>
      <c r="D14" s="105" t="s">
        <v>65</v>
      </c>
      <c r="E14" s="105">
        <v>1</v>
      </c>
      <c r="F14" s="187">
        <v>1300000000</v>
      </c>
      <c r="G14" s="101">
        <f t="shared" si="0"/>
        <v>1300000000</v>
      </c>
    </row>
    <row r="15" spans="1:15" x14ac:dyDescent="0.3">
      <c r="A15" s="138" t="s">
        <v>300</v>
      </c>
      <c r="B15" s="139" t="s">
        <v>318</v>
      </c>
      <c r="C15" s="138"/>
      <c r="D15" s="140"/>
      <c r="E15" s="140"/>
      <c r="F15" s="188"/>
      <c r="G15" s="141">
        <f>+G16</f>
        <v>15000000000</v>
      </c>
    </row>
    <row r="16" spans="1:15" x14ac:dyDescent="0.3">
      <c r="A16" s="143">
        <v>1</v>
      </c>
      <c r="B16" s="144" t="s">
        <v>439</v>
      </c>
      <c r="C16" s="113" t="s">
        <v>440</v>
      </c>
      <c r="D16" s="113" t="s">
        <v>441</v>
      </c>
      <c r="E16" s="113">
        <v>1</v>
      </c>
      <c r="F16" s="189">
        <v>15000000000</v>
      </c>
      <c r="G16" s="114">
        <f>F16*E16</f>
        <v>15000000000</v>
      </c>
    </row>
    <row r="17" spans="1:7" x14ac:dyDescent="0.3">
      <c r="A17" s="175"/>
      <c r="B17" s="173"/>
      <c r="C17" s="174"/>
      <c r="D17" s="175"/>
      <c r="E17" s="175"/>
      <c r="F17" s="190"/>
      <c r="G17" s="142"/>
    </row>
    <row r="18" spans="1:7" x14ac:dyDescent="0.3">
      <c r="A18" s="51" t="s">
        <v>132</v>
      </c>
      <c r="B18" s="66" t="s">
        <v>411</v>
      </c>
      <c r="C18" s="167"/>
      <c r="D18" s="51"/>
      <c r="E18" s="51"/>
      <c r="F18" s="191"/>
      <c r="G18" s="16">
        <f>+SUM(G19:G42)</f>
        <v>9613000000</v>
      </c>
    </row>
    <row r="19" spans="1:7" x14ac:dyDescent="0.3">
      <c r="A19" s="129">
        <v>1</v>
      </c>
      <c r="B19" s="130" t="s">
        <v>429</v>
      </c>
      <c r="C19" s="113" t="s">
        <v>302</v>
      </c>
      <c r="D19" s="113" t="s">
        <v>185</v>
      </c>
      <c r="E19" s="113">
        <v>225</v>
      </c>
      <c r="F19" s="189">
        <v>29000000</v>
      </c>
      <c r="G19" s="114">
        <f>F19*E19</f>
        <v>6525000000</v>
      </c>
    </row>
    <row r="20" spans="1:7" x14ac:dyDescent="0.3">
      <c r="A20" s="88"/>
      <c r="B20" s="68" t="s">
        <v>177</v>
      </c>
      <c r="C20" s="89"/>
      <c r="D20" s="88"/>
      <c r="E20" s="88"/>
      <c r="F20" s="192"/>
      <c r="G20" s="19"/>
    </row>
    <row r="21" spans="1:7" x14ac:dyDescent="0.3">
      <c r="A21" s="90"/>
      <c r="B21" s="71" t="s">
        <v>178</v>
      </c>
      <c r="C21" s="91"/>
      <c r="D21" s="90"/>
      <c r="E21" s="90"/>
      <c r="F21" s="193"/>
      <c r="G21" s="17"/>
    </row>
    <row r="22" spans="1:7" x14ac:dyDescent="0.3">
      <c r="A22" s="90"/>
      <c r="B22" s="92" t="s">
        <v>184</v>
      </c>
      <c r="C22" s="91"/>
      <c r="D22" s="90"/>
      <c r="E22" s="90"/>
      <c r="F22" s="193"/>
      <c r="G22" s="17"/>
    </row>
    <row r="23" spans="1:7" x14ac:dyDescent="0.3">
      <c r="A23" s="90"/>
      <c r="B23" s="71" t="s">
        <v>183</v>
      </c>
      <c r="C23" s="91"/>
      <c r="D23" s="90"/>
      <c r="E23" s="90"/>
      <c r="F23" s="193"/>
      <c r="G23" s="17"/>
    </row>
    <row r="24" spans="1:7" x14ac:dyDescent="0.3">
      <c r="A24" s="90"/>
      <c r="B24" s="71" t="s">
        <v>182</v>
      </c>
      <c r="C24" s="91"/>
      <c r="D24" s="90"/>
      <c r="E24" s="90"/>
      <c r="F24" s="193"/>
      <c r="G24" s="17"/>
    </row>
    <row r="25" spans="1:7" x14ac:dyDescent="0.3">
      <c r="A25" s="90"/>
      <c r="B25" s="71" t="s">
        <v>181</v>
      </c>
      <c r="C25" s="91"/>
      <c r="D25" s="90"/>
      <c r="E25" s="90"/>
      <c r="F25" s="193"/>
      <c r="G25" s="17"/>
    </row>
    <row r="26" spans="1:7" x14ac:dyDescent="0.3">
      <c r="A26" s="90"/>
      <c r="B26" s="71" t="s">
        <v>179</v>
      </c>
      <c r="C26" s="91"/>
      <c r="D26" s="90"/>
      <c r="E26" s="90"/>
      <c r="F26" s="193"/>
      <c r="G26" s="17"/>
    </row>
    <row r="27" spans="1:7" x14ac:dyDescent="0.3">
      <c r="A27" s="90"/>
      <c r="B27" s="71" t="s">
        <v>180</v>
      </c>
      <c r="C27" s="91"/>
      <c r="D27" s="90"/>
      <c r="E27" s="90"/>
      <c r="F27" s="193"/>
      <c r="G27" s="17"/>
    </row>
    <row r="28" spans="1:7" x14ac:dyDescent="0.3">
      <c r="A28" s="90"/>
      <c r="B28" s="71" t="s">
        <v>186</v>
      </c>
      <c r="C28" s="91"/>
      <c r="D28" s="90"/>
      <c r="E28" s="90"/>
      <c r="F28" s="193"/>
      <c r="G28" s="17"/>
    </row>
    <row r="29" spans="1:7" x14ac:dyDescent="0.3">
      <c r="A29" s="129">
        <v>2</v>
      </c>
      <c r="B29" s="130" t="s">
        <v>412</v>
      </c>
      <c r="C29" s="113" t="s">
        <v>413</v>
      </c>
      <c r="D29" s="113" t="s">
        <v>185</v>
      </c>
      <c r="E29" s="113">
        <v>15</v>
      </c>
      <c r="F29" s="189">
        <v>20000000</v>
      </c>
      <c r="G29" s="114">
        <f t="shared" ref="G29:G31" si="2">F29*E29</f>
        <v>300000000</v>
      </c>
    </row>
    <row r="30" spans="1:7" ht="31.5" x14ac:dyDescent="0.3">
      <c r="A30" s="129">
        <v>3</v>
      </c>
      <c r="B30" s="130" t="s">
        <v>414</v>
      </c>
      <c r="C30" s="113" t="s">
        <v>413</v>
      </c>
      <c r="D30" s="113" t="s">
        <v>185</v>
      </c>
      <c r="E30" s="113">
        <v>5</v>
      </c>
      <c r="F30" s="189">
        <v>17000000</v>
      </c>
      <c r="G30" s="114">
        <f t="shared" si="2"/>
        <v>85000000</v>
      </c>
    </row>
    <row r="31" spans="1:7" x14ac:dyDescent="0.3">
      <c r="A31" s="129">
        <v>4</v>
      </c>
      <c r="B31" s="130" t="s">
        <v>301</v>
      </c>
      <c r="C31" s="113" t="s">
        <v>302</v>
      </c>
      <c r="D31" s="113" t="s">
        <v>65</v>
      </c>
      <c r="E31" s="113">
        <v>15</v>
      </c>
      <c r="F31" s="189">
        <v>10000000</v>
      </c>
      <c r="G31" s="114">
        <f t="shared" si="2"/>
        <v>150000000</v>
      </c>
    </row>
    <row r="32" spans="1:7" x14ac:dyDescent="0.3">
      <c r="A32" s="216">
        <v>5</v>
      </c>
      <c r="B32" s="7" t="s">
        <v>451</v>
      </c>
      <c r="C32" s="203" t="s">
        <v>302</v>
      </c>
      <c r="D32" s="34" t="s">
        <v>185</v>
      </c>
      <c r="E32" s="176">
        <v>4</v>
      </c>
      <c r="F32" s="204">
        <v>400000000</v>
      </c>
      <c r="G32" s="205">
        <f>F32*E32</f>
        <v>1600000000</v>
      </c>
    </row>
    <row r="33" spans="1:7" x14ac:dyDescent="0.3">
      <c r="A33" s="197"/>
      <c r="B33" s="198" t="s">
        <v>177</v>
      </c>
      <c r="C33" s="199"/>
      <c r="D33" s="215"/>
      <c r="E33" s="200"/>
      <c r="F33" s="201"/>
      <c r="G33" s="202"/>
    </row>
    <row r="34" spans="1:7" x14ac:dyDescent="0.3">
      <c r="A34" s="43"/>
      <c r="B34" s="10" t="s">
        <v>446</v>
      </c>
      <c r="C34" s="38"/>
      <c r="D34" s="196"/>
      <c r="E34" s="41"/>
      <c r="F34" s="194"/>
      <c r="G34" s="42"/>
    </row>
    <row r="35" spans="1:7" x14ac:dyDescent="0.3">
      <c r="A35" s="43"/>
      <c r="B35" s="10" t="s">
        <v>447</v>
      </c>
      <c r="C35" s="38"/>
      <c r="D35" s="196"/>
      <c r="E35" s="41"/>
      <c r="F35" s="194"/>
      <c r="G35" s="42"/>
    </row>
    <row r="36" spans="1:7" x14ac:dyDescent="0.3">
      <c r="A36" s="43"/>
      <c r="B36" s="10" t="s">
        <v>448</v>
      </c>
      <c r="C36" s="38"/>
      <c r="D36" s="196"/>
      <c r="E36" s="41"/>
      <c r="F36" s="194"/>
      <c r="G36" s="42"/>
    </row>
    <row r="37" spans="1:7" x14ac:dyDescent="0.3">
      <c r="A37" s="43"/>
      <c r="B37" s="10" t="s">
        <v>449</v>
      </c>
      <c r="C37" s="38"/>
      <c r="D37" s="196"/>
      <c r="E37" s="41"/>
      <c r="F37" s="194"/>
      <c r="G37" s="42"/>
    </row>
    <row r="38" spans="1:7" x14ac:dyDescent="0.3">
      <c r="A38" s="43"/>
      <c r="B38" s="10" t="s">
        <v>450</v>
      </c>
      <c r="C38" s="38"/>
      <c r="D38" s="196"/>
      <c r="E38" s="41"/>
      <c r="F38" s="194"/>
      <c r="G38" s="42"/>
    </row>
    <row r="39" spans="1:7" customFormat="1" ht="18.75" customHeight="1" x14ac:dyDescent="0.25">
      <c r="A39" s="104">
        <v>6</v>
      </c>
      <c r="B39" s="130" t="s">
        <v>442</v>
      </c>
      <c r="C39" s="113" t="s">
        <v>302</v>
      </c>
      <c r="D39" s="113" t="s">
        <v>65</v>
      </c>
      <c r="E39" s="113">
        <v>2</v>
      </c>
      <c r="F39" s="189">
        <v>130000000</v>
      </c>
      <c r="G39" s="114">
        <f>F39*E39</f>
        <v>260000000</v>
      </c>
    </row>
    <row r="40" spans="1:7" customFormat="1" ht="18.75" customHeight="1" x14ac:dyDescent="0.25">
      <c r="A40" s="104">
        <v>7</v>
      </c>
      <c r="B40" s="130" t="s">
        <v>443</v>
      </c>
      <c r="C40" s="113" t="s">
        <v>302</v>
      </c>
      <c r="D40" s="113" t="s">
        <v>65</v>
      </c>
      <c r="E40" s="113">
        <v>2</v>
      </c>
      <c r="F40" s="189">
        <v>120000000</v>
      </c>
      <c r="G40" s="114">
        <f t="shared" ref="G40:G42" si="3">F40*E40</f>
        <v>240000000</v>
      </c>
    </row>
    <row r="41" spans="1:7" customFormat="1" ht="21" customHeight="1" x14ac:dyDescent="0.25">
      <c r="A41" s="104">
        <v>8</v>
      </c>
      <c r="B41" s="130" t="s">
        <v>444</v>
      </c>
      <c r="C41" s="113" t="s">
        <v>302</v>
      </c>
      <c r="D41" s="113" t="s">
        <v>65</v>
      </c>
      <c r="E41" s="113">
        <v>4</v>
      </c>
      <c r="F41" s="189">
        <v>110000000</v>
      </c>
      <c r="G41" s="114">
        <f t="shared" si="3"/>
        <v>440000000</v>
      </c>
    </row>
    <row r="42" spans="1:7" customFormat="1" ht="16.5" x14ac:dyDescent="0.25">
      <c r="A42" s="104">
        <v>9</v>
      </c>
      <c r="B42" s="130" t="s">
        <v>445</v>
      </c>
      <c r="C42" s="113" t="s">
        <v>302</v>
      </c>
      <c r="D42" s="113" t="s">
        <v>65</v>
      </c>
      <c r="E42" s="113">
        <v>1</v>
      </c>
      <c r="F42" s="189">
        <v>13000000</v>
      </c>
      <c r="G42" s="114">
        <f t="shared" si="3"/>
        <v>13000000</v>
      </c>
    </row>
    <row r="43" spans="1:7" x14ac:dyDescent="0.3">
      <c r="A43" s="343" t="s">
        <v>455</v>
      </c>
      <c r="B43" s="344"/>
      <c r="C43" s="344"/>
      <c r="D43" s="344"/>
      <c r="E43" s="344"/>
      <c r="F43" s="345"/>
      <c r="G43" s="93">
        <f>G18+G15+G4</f>
        <v>33729000000</v>
      </c>
    </row>
    <row r="45" spans="1:7" x14ac:dyDescent="0.3">
      <c r="E45" s="346"/>
      <c r="F45" s="346"/>
      <c r="G45" s="346"/>
    </row>
    <row r="46" spans="1:7" x14ac:dyDescent="0.3">
      <c r="E46" s="346"/>
      <c r="F46" s="346"/>
      <c r="G46" s="346"/>
    </row>
    <row r="50" spans="5:7" x14ac:dyDescent="0.3">
      <c r="E50" s="346"/>
      <c r="F50" s="346"/>
      <c r="G50" s="346"/>
    </row>
  </sheetData>
  <mergeCells count="5">
    <mergeCell ref="E50:G50"/>
    <mergeCell ref="A1:G1"/>
    <mergeCell ref="A43:F43"/>
    <mergeCell ref="E45:G45"/>
    <mergeCell ref="E46:G46"/>
  </mergeCells>
  <pageMargins left="0.67708333333333337" right="0.2" top="0.45833333333333331" bottom="0.60416666666666663" header="0.3" footer="0.3"/>
  <pageSetup paperSize="9" orientation="landscape" r:id="rId1"/>
  <headerFooter>
    <oddFooter>&amp;CTrang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2"/>
  <sheetViews>
    <sheetView tabSelected="1" topLeftCell="A534" zoomScaleNormal="100" zoomScalePageLayoutView="88" workbookViewId="0">
      <selection activeCell="B548" sqref="B548"/>
    </sheetView>
  </sheetViews>
  <sheetFormatPr defaultRowHeight="17.25" x14ac:dyDescent="0.3"/>
  <cols>
    <col min="1" max="1" width="5.42578125" style="329" bestFit="1" customWidth="1"/>
    <col min="2" max="2" width="60.7109375" style="24" customWidth="1"/>
    <col min="3" max="3" width="11.7109375" style="95" bestFit="1" customWidth="1"/>
    <col min="4" max="4" width="8.140625" style="95" customWidth="1"/>
    <col min="5" max="5" width="9.140625" style="133" customWidth="1"/>
    <col min="6" max="6" width="17.5703125" style="96" bestFit="1" customWidth="1"/>
    <col min="7" max="7" width="20.5703125" style="229" bestFit="1" customWidth="1"/>
    <col min="8" max="8" width="0.28515625" style="24" customWidth="1"/>
    <col min="9" max="16384" width="9.140625" style="24"/>
  </cols>
  <sheetData>
    <row r="1" spans="1:7" ht="20.25" x14ac:dyDescent="0.3">
      <c r="A1" s="342" t="s">
        <v>474</v>
      </c>
      <c r="B1" s="342"/>
      <c r="C1" s="342"/>
      <c r="D1" s="342"/>
      <c r="E1" s="342"/>
      <c r="F1" s="342"/>
      <c r="G1" s="342"/>
    </row>
    <row r="3" spans="1:7" ht="33" x14ac:dyDescent="0.3">
      <c r="A3" s="293" t="s">
        <v>4</v>
      </c>
      <c r="B3" s="25" t="s">
        <v>1</v>
      </c>
      <c r="C3" s="25" t="s">
        <v>0</v>
      </c>
      <c r="D3" s="206" t="s">
        <v>2</v>
      </c>
      <c r="E3" s="206" t="s">
        <v>3</v>
      </c>
      <c r="F3" s="26" t="s">
        <v>5</v>
      </c>
      <c r="G3" s="265" t="s">
        <v>6</v>
      </c>
    </row>
    <row r="4" spans="1:7" s="32" customFormat="1" x14ac:dyDescent="0.3">
      <c r="A4" s="294" t="s">
        <v>189</v>
      </c>
      <c r="B4" s="28" t="s">
        <v>314</v>
      </c>
      <c r="C4" s="29"/>
      <c r="D4" s="29"/>
      <c r="E4" s="30"/>
      <c r="F4" s="31"/>
      <c r="G4" s="266"/>
    </row>
    <row r="5" spans="1:7" s="32" customFormat="1" x14ac:dyDescent="0.3">
      <c r="A5" s="294"/>
      <c r="B5" s="230" t="s">
        <v>457</v>
      </c>
      <c r="C5" s="29"/>
      <c r="D5" s="29"/>
      <c r="E5" s="30"/>
      <c r="F5" s="31"/>
      <c r="G5" s="266"/>
    </row>
    <row r="6" spans="1:7" x14ac:dyDescent="0.3">
      <c r="A6" s="295">
        <v>1</v>
      </c>
      <c r="B6" s="1" t="s">
        <v>7</v>
      </c>
      <c r="C6" s="34" t="s">
        <v>36</v>
      </c>
      <c r="D6" s="34" t="s">
        <v>65</v>
      </c>
      <c r="E6" s="34">
        <v>1</v>
      </c>
      <c r="F6" s="21">
        <v>230560000</v>
      </c>
      <c r="G6" s="267">
        <f>F6*E6</f>
        <v>230560000</v>
      </c>
    </row>
    <row r="7" spans="1:7" x14ac:dyDescent="0.3">
      <c r="A7" s="261"/>
      <c r="B7" s="35" t="s">
        <v>8</v>
      </c>
      <c r="C7" s="36"/>
      <c r="D7" s="208"/>
      <c r="E7" s="36"/>
      <c r="F7" s="37"/>
      <c r="G7" s="268"/>
    </row>
    <row r="8" spans="1:7" x14ac:dyDescent="0.3">
      <c r="A8" s="262"/>
      <c r="B8" s="39" t="s">
        <v>9</v>
      </c>
      <c r="C8" s="41"/>
      <c r="D8" s="196"/>
      <c r="E8" s="41"/>
      <c r="F8" s="42"/>
      <c r="G8" s="269"/>
    </row>
    <row r="9" spans="1:7" x14ac:dyDescent="0.3">
      <c r="A9" s="262"/>
      <c r="B9" s="39" t="s">
        <v>10</v>
      </c>
      <c r="C9" s="41"/>
      <c r="D9" s="196"/>
      <c r="E9" s="41"/>
      <c r="F9" s="42"/>
      <c r="G9" s="269"/>
    </row>
    <row r="10" spans="1:7" x14ac:dyDescent="0.3">
      <c r="A10" s="262"/>
      <c r="B10" s="39" t="s">
        <v>11</v>
      </c>
      <c r="C10" s="41"/>
      <c r="D10" s="196"/>
      <c r="E10" s="41"/>
      <c r="F10" s="42"/>
      <c r="G10" s="269"/>
    </row>
    <row r="11" spans="1:7" x14ac:dyDescent="0.3">
      <c r="A11" s="262"/>
      <c r="B11" s="39" t="s">
        <v>12</v>
      </c>
      <c r="C11" s="41"/>
      <c r="D11" s="196"/>
      <c r="E11" s="41"/>
      <c r="F11" s="42"/>
      <c r="G11" s="269"/>
    </row>
    <row r="12" spans="1:7" x14ac:dyDescent="0.3">
      <c r="A12" s="262"/>
      <c r="B12" s="39" t="s">
        <v>13</v>
      </c>
      <c r="C12" s="41"/>
      <c r="D12" s="196"/>
      <c r="E12" s="41"/>
      <c r="F12" s="42"/>
      <c r="G12" s="269"/>
    </row>
    <row r="13" spans="1:7" x14ac:dyDescent="0.3">
      <c r="A13" s="296"/>
      <c r="B13" s="39" t="s">
        <v>14</v>
      </c>
      <c r="C13" s="41"/>
      <c r="D13" s="196"/>
      <c r="E13" s="41"/>
      <c r="F13" s="42"/>
      <c r="G13" s="269"/>
    </row>
    <row r="14" spans="1:7" ht="30.75" customHeight="1" x14ac:dyDescent="0.3">
      <c r="A14" s="296"/>
      <c r="B14" s="39" t="s">
        <v>15</v>
      </c>
      <c r="C14" s="41"/>
      <c r="D14" s="196"/>
      <c r="E14" s="41"/>
      <c r="F14" s="42"/>
      <c r="G14" s="269"/>
    </row>
    <row r="15" spans="1:7" x14ac:dyDescent="0.3">
      <c r="A15" s="296"/>
      <c r="B15" s="39" t="s">
        <v>16</v>
      </c>
      <c r="C15" s="41"/>
      <c r="D15" s="196"/>
      <c r="E15" s="41"/>
      <c r="F15" s="42"/>
      <c r="G15" s="269"/>
    </row>
    <row r="16" spans="1:7" x14ac:dyDescent="0.3">
      <c r="A16" s="296"/>
      <c r="B16" s="39" t="s">
        <v>17</v>
      </c>
      <c r="C16" s="41"/>
      <c r="D16" s="196"/>
      <c r="E16" s="41"/>
      <c r="F16" s="42"/>
      <c r="G16" s="269"/>
    </row>
    <row r="17" spans="1:7" x14ac:dyDescent="0.3">
      <c r="A17" s="296"/>
      <c r="B17" s="39" t="s">
        <v>18</v>
      </c>
      <c r="C17" s="41"/>
      <c r="D17" s="196"/>
      <c r="E17" s="41"/>
      <c r="F17" s="42"/>
      <c r="G17" s="269"/>
    </row>
    <row r="18" spans="1:7" x14ac:dyDescent="0.3">
      <c r="A18" s="296"/>
      <c r="B18" s="39" t="s">
        <v>19</v>
      </c>
      <c r="C18" s="41"/>
      <c r="D18" s="196"/>
      <c r="E18" s="41"/>
      <c r="F18" s="42"/>
      <c r="G18" s="269"/>
    </row>
    <row r="19" spans="1:7" x14ac:dyDescent="0.3">
      <c r="A19" s="296"/>
      <c r="B19" s="39" t="s">
        <v>20</v>
      </c>
      <c r="C19" s="41"/>
      <c r="D19" s="196"/>
      <c r="E19" s="41"/>
      <c r="F19" s="42"/>
      <c r="G19" s="269"/>
    </row>
    <row r="20" spans="1:7" x14ac:dyDescent="0.3">
      <c r="A20" s="296"/>
      <c r="B20" s="39" t="s">
        <v>21</v>
      </c>
      <c r="C20" s="41"/>
      <c r="D20" s="196"/>
      <c r="E20" s="41"/>
      <c r="F20" s="42"/>
      <c r="G20" s="269"/>
    </row>
    <row r="21" spans="1:7" x14ac:dyDescent="0.3">
      <c r="A21" s="296"/>
      <c r="B21" s="39" t="s">
        <v>22</v>
      </c>
      <c r="C21" s="41"/>
      <c r="D21" s="196"/>
      <c r="E21" s="41"/>
      <c r="F21" s="42"/>
      <c r="G21" s="269"/>
    </row>
    <row r="22" spans="1:7" x14ac:dyDescent="0.3">
      <c r="A22" s="296"/>
      <c r="B22" s="39" t="s">
        <v>23</v>
      </c>
      <c r="C22" s="41"/>
      <c r="D22" s="196"/>
      <c r="E22" s="41"/>
      <c r="F22" s="42"/>
      <c r="G22" s="269"/>
    </row>
    <row r="23" spans="1:7" x14ac:dyDescent="0.3">
      <c r="A23" s="296"/>
      <c r="B23" s="39" t="s">
        <v>24</v>
      </c>
      <c r="C23" s="41"/>
      <c r="D23" s="196"/>
      <c r="E23" s="41"/>
      <c r="F23" s="42"/>
      <c r="G23" s="269"/>
    </row>
    <row r="24" spans="1:7" x14ac:dyDescent="0.3">
      <c r="A24" s="296"/>
      <c r="B24" s="39" t="s">
        <v>25</v>
      </c>
      <c r="C24" s="41"/>
      <c r="D24" s="196"/>
      <c r="E24" s="41"/>
      <c r="F24" s="42"/>
      <c r="G24" s="269"/>
    </row>
    <row r="25" spans="1:7" x14ac:dyDescent="0.3">
      <c r="A25" s="296"/>
      <c r="B25" s="39" t="s">
        <v>26</v>
      </c>
      <c r="C25" s="41"/>
      <c r="D25" s="196"/>
      <c r="E25" s="41"/>
      <c r="F25" s="42"/>
      <c r="G25" s="269"/>
    </row>
    <row r="26" spans="1:7" x14ac:dyDescent="0.3">
      <c r="A26" s="296"/>
      <c r="B26" s="39" t="s">
        <v>27</v>
      </c>
      <c r="C26" s="41"/>
      <c r="D26" s="196"/>
      <c r="E26" s="41"/>
      <c r="F26" s="42"/>
      <c r="G26" s="269"/>
    </row>
    <row r="27" spans="1:7" x14ac:dyDescent="0.3">
      <c r="A27" s="296"/>
      <c r="B27" s="39" t="s">
        <v>28</v>
      </c>
      <c r="C27" s="41"/>
      <c r="D27" s="196"/>
      <c r="E27" s="41"/>
      <c r="F27" s="42"/>
      <c r="G27" s="269"/>
    </row>
    <row r="28" spans="1:7" ht="31.5" x14ac:dyDescent="0.3">
      <c r="A28" s="296"/>
      <c r="B28" s="39" t="s">
        <v>29</v>
      </c>
      <c r="C28" s="41"/>
      <c r="D28" s="196"/>
      <c r="E28" s="41"/>
      <c r="F28" s="42"/>
      <c r="G28" s="269"/>
    </row>
    <row r="29" spans="1:7" ht="47.25" x14ac:dyDescent="0.3">
      <c r="A29" s="296"/>
      <c r="B29" s="39" t="s">
        <v>30</v>
      </c>
      <c r="C29" s="41"/>
      <c r="D29" s="196"/>
      <c r="E29" s="41"/>
      <c r="F29" s="42"/>
      <c r="G29" s="269"/>
    </row>
    <row r="30" spans="1:7" x14ac:dyDescent="0.3">
      <c r="A30" s="296"/>
      <c r="B30" s="39" t="s">
        <v>31</v>
      </c>
      <c r="C30" s="41"/>
      <c r="D30" s="196"/>
      <c r="E30" s="41"/>
      <c r="F30" s="42"/>
      <c r="G30" s="269"/>
    </row>
    <row r="31" spans="1:7" x14ac:dyDescent="0.3">
      <c r="A31" s="296"/>
      <c r="B31" s="39" t="s">
        <v>32</v>
      </c>
      <c r="C31" s="41"/>
      <c r="D31" s="196"/>
      <c r="E31" s="41"/>
      <c r="F31" s="42"/>
      <c r="G31" s="269"/>
    </row>
    <row r="32" spans="1:7" x14ac:dyDescent="0.3">
      <c r="A32" s="296"/>
      <c r="B32" s="39" t="s">
        <v>33</v>
      </c>
      <c r="C32" s="41"/>
      <c r="D32" s="196"/>
      <c r="E32" s="41"/>
      <c r="F32" s="42"/>
      <c r="G32" s="269"/>
    </row>
    <row r="33" spans="1:7" x14ac:dyDescent="0.3">
      <c r="A33" s="296"/>
      <c r="B33" s="39" t="s">
        <v>34</v>
      </c>
      <c r="C33" s="41"/>
      <c r="D33" s="196"/>
      <c r="E33" s="41"/>
      <c r="F33" s="42"/>
      <c r="G33" s="269"/>
    </row>
    <row r="34" spans="1:7" x14ac:dyDescent="0.3">
      <c r="A34" s="297"/>
      <c r="B34" s="45" t="s">
        <v>35</v>
      </c>
      <c r="C34" s="47"/>
      <c r="D34" s="209"/>
      <c r="E34" s="47"/>
      <c r="F34" s="48"/>
      <c r="G34" s="270"/>
    </row>
    <row r="35" spans="1:7" s="32" customFormat="1" ht="32.25" customHeight="1" x14ac:dyDescent="0.3">
      <c r="A35" s="126">
        <v>2</v>
      </c>
      <c r="B35" s="50" t="s">
        <v>63</v>
      </c>
      <c r="C35" s="51" t="s">
        <v>36</v>
      </c>
      <c r="D35" s="51" t="s">
        <v>65</v>
      </c>
      <c r="E35" s="51">
        <v>1</v>
      </c>
      <c r="F35" s="256">
        <v>413820177.375</v>
      </c>
      <c r="G35" s="271">
        <f>F35*E35</f>
        <v>413820177.375</v>
      </c>
    </row>
    <row r="36" spans="1:7" x14ac:dyDescent="0.3">
      <c r="A36" s="298"/>
      <c r="B36" s="55" t="s">
        <v>38</v>
      </c>
      <c r="C36" s="41"/>
      <c r="D36" s="196"/>
      <c r="E36" s="41"/>
      <c r="F36" s="42"/>
      <c r="G36" s="269"/>
    </row>
    <row r="37" spans="1:7" x14ac:dyDescent="0.3">
      <c r="A37" s="298"/>
      <c r="B37" s="56" t="s">
        <v>39</v>
      </c>
      <c r="C37" s="41"/>
      <c r="D37" s="196"/>
      <c r="E37" s="41"/>
      <c r="F37" s="42"/>
      <c r="G37" s="269"/>
    </row>
    <row r="38" spans="1:7" x14ac:dyDescent="0.3">
      <c r="A38" s="298"/>
      <c r="B38" s="57" t="s">
        <v>40</v>
      </c>
      <c r="C38" s="41"/>
      <c r="D38" s="196"/>
      <c r="E38" s="41"/>
      <c r="F38" s="42"/>
      <c r="G38" s="269"/>
    </row>
    <row r="39" spans="1:7" x14ac:dyDescent="0.3">
      <c r="A39" s="298"/>
      <c r="B39" s="58" t="s">
        <v>41</v>
      </c>
      <c r="C39" s="41"/>
      <c r="D39" s="196"/>
      <c r="E39" s="41"/>
      <c r="F39" s="42"/>
      <c r="G39" s="269"/>
    </row>
    <row r="40" spans="1:7" x14ac:dyDescent="0.3">
      <c r="A40" s="298"/>
      <c r="B40" s="40" t="s">
        <v>42</v>
      </c>
      <c r="C40" s="41"/>
      <c r="D40" s="196"/>
      <c r="E40" s="41"/>
      <c r="F40" s="42"/>
      <c r="G40" s="269"/>
    </row>
    <row r="41" spans="1:7" x14ac:dyDescent="0.3">
      <c r="A41" s="298"/>
      <c r="B41" s="40" t="s">
        <v>43</v>
      </c>
      <c r="C41" s="41"/>
      <c r="D41" s="196"/>
      <c r="E41" s="41"/>
      <c r="F41" s="42"/>
      <c r="G41" s="269"/>
    </row>
    <row r="42" spans="1:7" x14ac:dyDescent="0.3">
      <c r="A42" s="298"/>
      <c r="B42" s="40" t="s">
        <v>44</v>
      </c>
      <c r="C42" s="41"/>
      <c r="D42" s="196"/>
      <c r="E42" s="41"/>
      <c r="F42" s="42"/>
      <c r="G42" s="269"/>
    </row>
    <row r="43" spans="1:7" x14ac:dyDescent="0.3">
      <c r="A43" s="298"/>
      <c r="B43" s="40" t="s">
        <v>45</v>
      </c>
      <c r="C43" s="41"/>
      <c r="D43" s="196"/>
      <c r="E43" s="41"/>
      <c r="F43" s="42"/>
      <c r="G43" s="269"/>
    </row>
    <row r="44" spans="1:7" x14ac:dyDescent="0.3">
      <c r="A44" s="298"/>
      <c r="B44" s="40" t="s">
        <v>46</v>
      </c>
      <c r="C44" s="41"/>
      <c r="D44" s="196"/>
      <c r="E44" s="41"/>
      <c r="F44" s="42"/>
      <c r="G44" s="269"/>
    </row>
    <row r="45" spans="1:7" x14ac:dyDescent="0.3">
      <c r="A45" s="298"/>
      <c r="B45" s="40" t="s">
        <v>47</v>
      </c>
      <c r="C45" s="41"/>
      <c r="D45" s="196"/>
      <c r="E45" s="41"/>
      <c r="F45" s="42"/>
      <c r="G45" s="269"/>
    </row>
    <row r="46" spans="1:7" x14ac:dyDescent="0.3">
      <c r="A46" s="298"/>
      <c r="B46" s="40" t="s">
        <v>48</v>
      </c>
      <c r="C46" s="41"/>
      <c r="D46" s="196"/>
      <c r="E46" s="41"/>
      <c r="F46" s="42"/>
      <c r="G46" s="269"/>
    </row>
    <row r="47" spans="1:7" x14ac:dyDescent="0.3">
      <c r="A47" s="298"/>
      <c r="B47" s="58" t="s">
        <v>49</v>
      </c>
      <c r="C47" s="41"/>
      <c r="D47" s="196"/>
      <c r="E47" s="41"/>
      <c r="F47" s="42"/>
      <c r="G47" s="269"/>
    </row>
    <row r="48" spans="1:7" x14ac:dyDescent="0.3">
      <c r="A48" s="298"/>
      <c r="B48" s="40" t="s">
        <v>50</v>
      </c>
      <c r="C48" s="41"/>
      <c r="D48" s="196"/>
      <c r="E48" s="41"/>
      <c r="F48" s="42"/>
      <c r="G48" s="269"/>
    </row>
    <row r="49" spans="1:16" x14ac:dyDescent="0.3">
      <c r="A49" s="298"/>
      <c r="B49" s="40" t="s">
        <v>51</v>
      </c>
      <c r="C49" s="41"/>
      <c r="D49" s="196"/>
      <c r="E49" s="41"/>
      <c r="F49" s="42"/>
      <c r="G49" s="269"/>
    </row>
    <row r="50" spans="1:16" x14ac:dyDescent="0.3">
      <c r="A50" s="298"/>
      <c r="B50" s="40" t="s">
        <v>52</v>
      </c>
      <c r="C50" s="41"/>
      <c r="D50" s="196"/>
      <c r="E50" s="41"/>
      <c r="F50" s="42"/>
      <c r="G50" s="269"/>
    </row>
    <row r="51" spans="1:16" x14ac:dyDescent="0.3">
      <c r="A51" s="298"/>
      <c r="B51" s="40" t="s">
        <v>53</v>
      </c>
      <c r="C51" s="41"/>
      <c r="D51" s="196"/>
      <c r="E51" s="41"/>
      <c r="F51" s="42"/>
      <c r="G51" s="269"/>
    </row>
    <row r="52" spans="1:16" x14ac:dyDescent="0.3">
      <c r="A52" s="298"/>
      <c r="B52" s="40" t="s">
        <v>54</v>
      </c>
      <c r="C52" s="41"/>
      <c r="D52" s="196"/>
      <c r="E52" s="41"/>
      <c r="F52" s="42"/>
      <c r="G52" s="269"/>
    </row>
    <row r="53" spans="1:16" x14ac:dyDescent="0.3">
      <c r="A53" s="298"/>
      <c r="B53" s="40" t="s">
        <v>55</v>
      </c>
      <c r="C53" s="41"/>
      <c r="D53" s="196"/>
      <c r="E53" s="41"/>
      <c r="F53" s="42"/>
      <c r="G53" s="269"/>
    </row>
    <row r="54" spans="1:16" x14ac:dyDescent="0.3">
      <c r="A54" s="298"/>
      <c r="B54" s="40" t="s">
        <v>56</v>
      </c>
      <c r="C54" s="41"/>
      <c r="D54" s="196"/>
      <c r="E54" s="41"/>
      <c r="F54" s="42"/>
      <c r="G54" s="269"/>
    </row>
    <row r="55" spans="1:16" x14ac:dyDescent="0.3">
      <c r="A55" s="298"/>
      <c r="B55" s="40" t="s">
        <v>57</v>
      </c>
      <c r="C55" s="41"/>
      <c r="D55" s="196"/>
      <c r="E55" s="41"/>
      <c r="F55" s="42"/>
      <c r="G55" s="269"/>
    </row>
    <row r="56" spans="1:16" x14ac:dyDescent="0.3">
      <c r="A56" s="298"/>
      <c r="B56" s="40" t="s">
        <v>58</v>
      </c>
      <c r="C56" s="41"/>
      <c r="D56" s="196"/>
      <c r="E56" s="41"/>
      <c r="F56" s="42"/>
      <c r="G56" s="269"/>
    </row>
    <row r="57" spans="1:16" x14ac:dyDescent="0.3">
      <c r="A57" s="298"/>
      <c r="B57" s="40" t="s">
        <v>59</v>
      </c>
      <c r="C57" s="41"/>
      <c r="D57" s="196"/>
      <c r="E57" s="41"/>
      <c r="F57" s="42"/>
      <c r="G57" s="269"/>
    </row>
    <row r="58" spans="1:16" ht="63" x14ac:dyDescent="0.3">
      <c r="A58" s="298"/>
      <c r="B58" s="40" t="s">
        <v>60</v>
      </c>
      <c r="C58" s="41"/>
      <c r="D58" s="196"/>
      <c r="E58" s="41"/>
      <c r="F58" s="42"/>
      <c r="G58" s="269"/>
    </row>
    <row r="59" spans="1:16" x14ac:dyDescent="0.3">
      <c r="A59" s="298"/>
      <c r="B59" s="40" t="s">
        <v>61</v>
      </c>
      <c r="C59" s="41"/>
      <c r="D59" s="196"/>
      <c r="E59" s="41"/>
      <c r="F59" s="42"/>
      <c r="G59" s="269"/>
    </row>
    <row r="60" spans="1:16" x14ac:dyDescent="0.3">
      <c r="A60" s="298"/>
      <c r="B60" s="40" t="s">
        <v>62</v>
      </c>
      <c r="C60" s="41"/>
      <c r="D60" s="196"/>
      <c r="E60" s="41"/>
      <c r="F60" s="42"/>
      <c r="G60" s="269"/>
    </row>
    <row r="61" spans="1:16" s="60" customFormat="1" x14ac:dyDescent="0.3">
      <c r="A61" s="126">
        <v>3</v>
      </c>
      <c r="B61" s="50" t="s">
        <v>293</v>
      </c>
      <c r="C61" s="51" t="s">
        <v>165</v>
      </c>
      <c r="D61" s="51" t="s">
        <v>65</v>
      </c>
      <c r="E61" s="51">
        <v>1</v>
      </c>
      <c r="F61" s="59">
        <v>26595412.800000008</v>
      </c>
      <c r="G61" s="272">
        <f>F61*E61</f>
        <v>26595412.800000008</v>
      </c>
      <c r="H61" s="24"/>
      <c r="I61" s="24"/>
      <c r="J61" s="24"/>
      <c r="K61" s="24"/>
      <c r="L61" s="24"/>
      <c r="M61" s="24"/>
      <c r="N61" s="24"/>
      <c r="O61" s="24"/>
      <c r="P61" s="24"/>
    </row>
    <row r="62" spans="1:16" x14ac:dyDescent="0.3">
      <c r="A62" s="299"/>
      <c r="B62" s="62" t="s">
        <v>154</v>
      </c>
      <c r="C62" s="36"/>
      <c r="D62" s="208"/>
      <c r="E62" s="36"/>
      <c r="F62" s="37"/>
      <c r="G62" s="268"/>
    </row>
    <row r="63" spans="1:16" x14ac:dyDescent="0.3">
      <c r="A63" s="296"/>
      <c r="B63" s="56" t="s">
        <v>155</v>
      </c>
      <c r="C63" s="41"/>
      <c r="D63" s="196"/>
      <c r="E63" s="41"/>
      <c r="F63" s="42"/>
      <c r="G63" s="269"/>
    </row>
    <row r="64" spans="1:16" x14ac:dyDescent="0.3">
      <c r="A64" s="296"/>
      <c r="B64" s="56" t="s">
        <v>156</v>
      </c>
      <c r="C64" s="41"/>
      <c r="D64" s="196"/>
      <c r="E64" s="41"/>
      <c r="F64" s="42"/>
      <c r="G64" s="269"/>
    </row>
    <row r="65" spans="1:7" x14ac:dyDescent="0.3">
      <c r="A65" s="296"/>
      <c r="B65" s="56" t="s">
        <v>157</v>
      </c>
      <c r="C65" s="41"/>
      <c r="D65" s="196"/>
      <c r="E65" s="41"/>
      <c r="F65" s="42"/>
      <c r="G65" s="269"/>
    </row>
    <row r="66" spans="1:7" x14ac:dyDescent="0.3">
      <c r="A66" s="296"/>
      <c r="B66" s="63" t="s">
        <v>158</v>
      </c>
      <c r="C66" s="41"/>
      <c r="D66" s="196"/>
      <c r="E66" s="41"/>
      <c r="F66" s="42"/>
      <c r="G66" s="269"/>
    </row>
    <row r="67" spans="1:7" x14ac:dyDescent="0.3">
      <c r="A67" s="296"/>
      <c r="B67" s="56" t="s">
        <v>159</v>
      </c>
      <c r="C67" s="41"/>
      <c r="D67" s="196"/>
      <c r="E67" s="41"/>
      <c r="F67" s="42"/>
      <c r="G67" s="269"/>
    </row>
    <row r="68" spans="1:7" x14ac:dyDescent="0.3">
      <c r="A68" s="296"/>
      <c r="B68" s="56" t="s">
        <v>160</v>
      </c>
      <c r="C68" s="41"/>
      <c r="D68" s="196"/>
      <c r="E68" s="41"/>
      <c r="F68" s="42"/>
      <c r="G68" s="269"/>
    </row>
    <row r="69" spans="1:7" x14ac:dyDescent="0.3">
      <c r="A69" s="296"/>
      <c r="B69" s="56" t="s">
        <v>161</v>
      </c>
      <c r="C69" s="41"/>
      <c r="D69" s="196"/>
      <c r="E69" s="41"/>
      <c r="F69" s="42"/>
      <c r="G69" s="269"/>
    </row>
    <row r="70" spans="1:7" x14ac:dyDescent="0.3">
      <c r="A70" s="296"/>
      <c r="B70" s="56" t="s">
        <v>162</v>
      </c>
      <c r="C70" s="41"/>
      <c r="D70" s="196"/>
      <c r="E70" s="41"/>
      <c r="F70" s="42"/>
      <c r="G70" s="269"/>
    </row>
    <row r="71" spans="1:7" x14ac:dyDescent="0.3">
      <c r="A71" s="296"/>
      <c r="B71" s="64" t="s">
        <v>163</v>
      </c>
      <c r="C71" s="41"/>
      <c r="D71" s="196"/>
      <c r="E71" s="41"/>
      <c r="F71" s="42"/>
      <c r="G71" s="269"/>
    </row>
    <row r="72" spans="1:7" x14ac:dyDescent="0.3">
      <c r="A72" s="297"/>
      <c r="B72" s="65" t="s">
        <v>164</v>
      </c>
      <c r="C72" s="47"/>
      <c r="D72" s="209"/>
      <c r="E72" s="47"/>
      <c r="F72" s="48"/>
      <c r="G72" s="270"/>
    </row>
    <row r="73" spans="1:7" x14ac:dyDescent="0.3">
      <c r="A73" s="300">
        <v>4</v>
      </c>
      <c r="B73" s="66" t="s">
        <v>66</v>
      </c>
      <c r="C73" s="51" t="s">
        <v>165</v>
      </c>
      <c r="D73" s="51" t="s">
        <v>185</v>
      </c>
      <c r="E73" s="51">
        <v>1</v>
      </c>
      <c r="F73" s="59">
        <v>167475000.00000003</v>
      </c>
      <c r="G73" s="272">
        <f>F73*E73</f>
        <v>167475000.00000003</v>
      </c>
    </row>
    <row r="74" spans="1:7" x14ac:dyDescent="0.3">
      <c r="A74" s="301"/>
      <c r="B74" s="68" t="s">
        <v>187</v>
      </c>
      <c r="C74" s="67"/>
      <c r="D74" s="67"/>
      <c r="E74" s="67"/>
      <c r="F74" s="69"/>
      <c r="G74" s="273"/>
    </row>
    <row r="75" spans="1:7" x14ac:dyDescent="0.3">
      <c r="A75" s="302"/>
      <c r="B75" s="71" t="s">
        <v>188</v>
      </c>
      <c r="C75" s="70"/>
      <c r="D75" s="70"/>
      <c r="E75" s="70"/>
      <c r="F75" s="72"/>
      <c r="G75" s="274"/>
    </row>
    <row r="76" spans="1:7" x14ac:dyDescent="0.3">
      <c r="A76" s="296"/>
      <c r="B76" s="10" t="s">
        <v>67</v>
      </c>
      <c r="C76" s="41"/>
      <c r="D76" s="196"/>
      <c r="E76" s="41"/>
      <c r="F76" s="42"/>
      <c r="G76" s="269"/>
    </row>
    <row r="77" spans="1:7" x14ac:dyDescent="0.3">
      <c r="A77" s="296"/>
      <c r="B77" s="10" t="s">
        <v>68</v>
      </c>
      <c r="C77" s="41"/>
      <c r="D77" s="196"/>
      <c r="E77" s="41"/>
      <c r="F77" s="42"/>
      <c r="G77" s="269"/>
    </row>
    <row r="78" spans="1:7" x14ac:dyDescent="0.3">
      <c r="A78" s="296"/>
      <c r="B78" s="10" t="s">
        <v>69</v>
      </c>
      <c r="C78" s="41"/>
      <c r="D78" s="196"/>
      <c r="E78" s="41"/>
      <c r="F78" s="42"/>
      <c r="G78" s="269"/>
    </row>
    <row r="79" spans="1:7" ht="36" x14ac:dyDescent="0.3">
      <c r="A79" s="296"/>
      <c r="B79" s="10" t="s">
        <v>294</v>
      </c>
      <c r="C79" s="41"/>
      <c r="D79" s="196"/>
      <c r="E79" s="41"/>
      <c r="F79" s="42"/>
      <c r="G79" s="269"/>
    </row>
    <row r="80" spans="1:7" x14ac:dyDescent="0.3">
      <c r="A80" s="296"/>
      <c r="B80" s="10" t="s">
        <v>70</v>
      </c>
      <c r="C80" s="41"/>
      <c r="D80" s="196"/>
      <c r="E80" s="41"/>
      <c r="F80" s="42"/>
      <c r="G80" s="269"/>
    </row>
    <row r="81" spans="1:7" x14ac:dyDescent="0.3">
      <c r="A81" s="296"/>
      <c r="B81" s="10" t="s">
        <v>71</v>
      </c>
      <c r="C81" s="41"/>
      <c r="D81" s="196"/>
      <c r="E81" s="41"/>
      <c r="F81" s="42"/>
      <c r="G81" s="269"/>
    </row>
    <row r="82" spans="1:7" x14ac:dyDescent="0.3">
      <c r="A82" s="296"/>
      <c r="B82" s="10" t="s">
        <v>72</v>
      </c>
      <c r="C82" s="41"/>
      <c r="D82" s="196"/>
      <c r="E82" s="41"/>
      <c r="F82" s="42"/>
      <c r="G82" s="269"/>
    </row>
    <row r="83" spans="1:7" x14ac:dyDescent="0.3">
      <c r="A83" s="296"/>
      <c r="B83" s="10" t="s">
        <v>73</v>
      </c>
      <c r="C83" s="41"/>
      <c r="D83" s="196"/>
      <c r="E83" s="41"/>
      <c r="F83" s="42"/>
      <c r="G83" s="269"/>
    </row>
    <row r="84" spans="1:7" x14ac:dyDescent="0.3">
      <c r="A84" s="296"/>
      <c r="B84" s="10" t="s">
        <v>74</v>
      </c>
      <c r="C84" s="41"/>
      <c r="D84" s="196"/>
      <c r="E84" s="41"/>
      <c r="F84" s="42"/>
      <c r="G84" s="269"/>
    </row>
    <row r="85" spans="1:7" x14ac:dyDescent="0.3">
      <c r="A85" s="296"/>
      <c r="B85" s="10" t="s">
        <v>75</v>
      </c>
      <c r="C85" s="41"/>
      <c r="D85" s="196"/>
      <c r="E85" s="41"/>
      <c r="F85" s="42"/>
      <c r="G85" s="269"/>
    </row>
    <row r="86" spans="1:7" x14ac:dyDescent="0.3">
      <c r="A86" s="296"/>
      <c r="B86" s="10" t="s">
        <v>76</v>
      </c>
      <c r="C86" s="41"/>
      <c r="D86" s="196"/>
      <c r="E86" s="41"/>
      <c r="F86" s="42"/>
      <c r="G86" s="269"/>
    </row>
    <row r="87" spans="1:7" x14ac:dyDescent="0.3">
      <c r="A87" s="296"/>
      <c r="B87" s="10" t="s">
        <v>77</v>
      </c>
      <c r="C87" s="41"/>
      <c r="D87" s="196"/>
      <c r="E87" s="41"/>
      <c r="F87" s="42"/>
      <c r="G87" s="269"/>
    </row>
    <row r="88" spans="1:7" x14ac:dyDescent="0.3">
      <c r="A88" s="296"/>
      <c r="B88" s="10" t="s">
        <v>78</v>
      </c>
      <c r="C88" s="41"/>
      <c r="D88" s="196"/>
      <c r="E88" s="41"/>
      <c r="F88" s="42"/>
      <c r="G88" s="269"/>
    </row>
    <row r="89" spans="1:7" x14ac:dyDescent="0.3">
      <c r="A89" s="296"/>
      <c r="B89" s="10" t="s">
        <v>79</v>
      </c>
      <c r="C89" s="41"/>
      <c r="D89" s="196"/>
      <c r="E89" s="41"/>
      <c r="F89" s="42"/>
      <c r="G89" s="269"/>
    </row>
    <row r="90" spans="1:7" x14ac:dyDescent="0.3">
      <c r="A90" s="296"/>
      <c r="B90" s="10" t="s">
        <v>80</v>
      </c>
      <c r="C90" s="41"/>
      <c r="D90" s="196"/>
      <c r="E90" s="41"/>
      <c r="F90" s="42"/>
      <c r="G90" s="269"/>
    </row>
    <row r="91" spans="1:7" x14ac:dyDescent="0.3">
      <c r="A91" s="296"/>
      <c r="B91" s="10" t="s">
        <v>81</v>
      </c>
      <c r="C91" s="41"/>
      <c r="D91" s="196"/>
      <c r="E91" s="41"/>
      <c r="F91" s="42"/>
      <c r="G91" s="269"/>
    </row>
    <row r="92" spans="1:7" x14ac:dyDescent="0.3">
      <c r="A92" s="296"/>
      <c r="B92" s="10" t="s">
        <v>82</v>
      </c>
      <c r="C92" s="41"/>
      <c r="D92" s="196"/>
      <c r="E92" s="41"/>
      <c r="F92" s="42"/>
      <c r="G92" s="269"/>
    </row>
    <row r="93" spans="1:7" x14ac:dyDescent="0.3">
      <c r="A93" s="296"/>
      <c r="B93" s="10" t="s">
        <v>83</v>
      </c>
      <c r="C93" s="41"/>
      <c r="D93" s="196"/>
      <c r="E93" s="41"/>
      <c r="F93" s="42"/>
      <c r="G93" s="269"/>
    </row>
    <row r="94" spans="1:7" ht="19.5" x14ac:dyDescent="0.3">
      <c r="A94" s="296"/>
      <c r="B94" s="10" t="s">
        <v>295</v>
      </c>
      <c r="C94" s="41"/>
      <c r="D94" s="196"/>
      <c r="E94" s="41"/>
      <c r="F94" s="42"/>
      <c r="G94" s="269"/>
    </row>
    <row r="95" spans="1:7" x14ac:dyDescent="0.3">
      <c r="A95" s="296"/>
      <c r="B95" s="10" t="s">
        <v>84</v>
      </c>
      <c r="C95" s="41"/>
      <c r="D95" s="196"/>
      <c r="E95" s="41"/>
      <c r="F95" s="42"/>
      <c r="G95" s="269"/>
    </row>
    <row r="96" spans="1:7" x14ac:dyDescent="0.3">
      <c r="A96" s="296"/>
      <c r="B96" s="10" t="s">
        <v>85</v>
      </c>
      <c r="C96" s="41"/>
      <c r="D96" s="196"/>
      <c r="E96" s="41"/>
      <c r="F96" s="42"/>
      <c r="G96" s="269"/>
    </row>
    <row r="97" spans="1:7" ht="36" x14ac:dyDescent="0.3">
      <c r="A97" s="296"/>
      <c r="B97" s="10" t="s">
        <v>296</v>
      </c>
      <c r="C97" s="41"/>
      <c r="D97" s="196"/>
      <c r="E97" s="41"/>
      <c r="F97" s="42"/>
      <c r="G97" s="269"/>
    </row>
    <row r="98" spans="1:7" ht="36" x14ac:dyDescent="0.3">
      <c r="A98" s="296"/>
      <c r="B98" s="10" t="s">
        <v>297</v>
      </c>
      <c r="C98" s="41"/>
      <c r="D98" s="196"/>
      <c r="E98" s="41"/>
      <c r="F98" s="42"/>
      <c r="G98" s="269"/>
    </row>
    <row r="99" spans="1:7" ht="31.5" x14ac:dyDescent="0.3">
      <c r="A99" s="296"/>
      <c r="B99" s="10" t="s">
        <v>86</v>
      </c>
      <c r="C99" s="41"/>
      <c r="D99" s="196"/>
      <c r="E99" s="41"/>
      <c r="F99" s="42"/>
      <c r="G99" s="269"/>
    </row>
    <row r="100" spans="1:7" x14ac:dyDescent="0.3">
      <c r="A100" s="296"/>
      <c r="B100" s="10" t="s">
        <v>87</v>
      </c>
      <c r="C100" s="41"/>
      <c r="D100" s="196"/>
      <c r="E100" s="41"/>
      <c r="F100" s="42"/>
      <c r="G100" s="269"/>
    </row>
    <row r="101" spans="1:7" x14ac:dyDescent="0.3">
      <c r="A101" s="296"/>
      <c r="B101" s="10" t="s">
        <v>88</v>
      </c>
      <c r="C101" s="41"/>
      <c r="D101" s="196"/>
      <c r="E101" s="41"/>
      <c r="F101" s="42"/>
      <c r="G101" s="269"/>
    </row>
    <row r="102" spans="1:7" x14ac:dyDescent="0.3">
      <c r="A102" s="296"/>
      <c r="B102" s="10" t="s">
        <v>89</v>
      </c>
      <c r="C102" s="41"/>
      <c r="D102" s="196"/>
      <c r="E102" s="41"/>
      <c r="F102" s="42"/>
      <c r="G102" s="269"/>
    </row>
    <row r="103" spans="1:7" x14ac:dyDescent="0.3">
      <c r="A103" s="296"/>
      <c r="B103" s="10" t="s">
        <v>90</v>
      </c>
      <c r="C103" s="41"/>
      <c r="D103" s="196"/>
      <c r="E103" s="41"/>
      <c r="F103" s="42"/>
      <c r="G103" s="269"/>
    </row>
    <row r="104" spans="1:7" x14ac:dyDescent="0.3">
      <c r="A104" s="296"/>
      <c r="B104" s="10" t="s">
        <v>91</v>
      </c>
      <c r="C104" s="41"/>
      <c r="D104" s="196"/>
      <c r="E104" s="41"/>
      <c r="F104" s="42"/>
      <c r="G104" s="269"/>
    </row>
    <row r="105" spans="1:7" x14ac:dyDescent="0.3">
      <c r="A105" s="296"/>
      <c r="B105" s="10" t="s">
        <v>92</v>
      </c>
      <c r="C105" s="41"/>
      <c r="D105" s="196"/>
      <c r="E105" s="41"/>
      <c r="F105" s="42"/>
      <c r="G105" s="269"/>
    </row>
    <row r="106" spans="1:7" x14ac:dyDescent="0.3">
      <c r="A106" s="296"/>
      <c r="B106" s="10" t="s">
        <v>93</v>
      </c>
      <c r="C106" s="41"/>
      <c r="D106" s="196"/>
      <c r="E106" s="41"/>
      <c r="F106" s="42"/>
      <c r="G106" s="269"/>
    </row>
    <row r="107" spans="1:7" x14ac:dyDescent="0.3">
      <c r="A107" s="296"/>
      <c r="B107" s="10" t="s">
        <v>94</v>
      </c>
      <c r="C107" s="41"/>
      <c r="D107" s="196"/>
      <c r="E107" s="41"/>
      <c r="F107" s="42"/>
      <c r="G107" s="269"/>
    </row>
    <row r="108" spans="1:7" x14ac:dyDescent="0.3">
      <c r="A108" s="296"/>
      <c r="B108" s="10" t="s">
        <v>95</v>
      </c>
      <c r="C108" s="41"/>
      <c r="D108" s="196"/>
      <c r="E108" s="41"/>
      <c r="F108" s="42"/>
      <c r="G108" s="269"/>
    </row>
    <row r="109" spans="1:7" x14ac:dyDescent="0.3">
      <c r="A109" s="296"/>
      <c r="B109" s="10" t="s">
        <v>96</v>
      </c>
      <c r="C109" s="41"/>
      <c r="D109" s="196"/>
      <c r="E109" s="41"/>
      <c r="F109" s="42"/>
      <c r="G109" s="269"/>
    </row>
    <row r="110" spans="1:7" x14ac:dyDescent="0.3">
      <c r="A110" s="296"/>
      <c r="B110" s="10" t="s">
        <v>97</v>
      </c>
      <c r="C110" s="41"/>
      <c r="D110" s="196"/>
      <c r="E110" s="41"/>
      <c r="F110" s="42"/>
      <c r="G110" s="269"/>
    </row>
    <row r="111" spans="1:7" x14ac:dyDescent="0.3">
      <c r="A111" s="296"/>
      <c r="B111" s="10" t="s">
        <v>98</v>
      </c>
      <c r="C111" s="41"/>
      <c r="D111" s="196"/>
      <c r="E111" s="41"/>
      <c r="F111" s="42"/>
      <c r="G111" s="269"/>
    </row>
    <row r="112" spans="1:7" x14ac:dyDescent="0.3">
      <c r="A112" s="296"/>
      <c r="B112" s="10" t="s">
        <v>99</v>
      </c>
      <c r="C112" s="41"/>
      <c r="D112" s="196"/>
      <c r="E112" s="41"/>
      <c r="F112" s="42"/>
      <c r="G112" s="269"/>
    </row>
    <row r="113" spans="1:16" x14ac:dyDescent="0.3">
      <c r="A113" s="296"/>
      <c r="B113" s="10" t="s">
        <v>100</v>
      </c>
      <c r="C113" s="41"/>
      <c r="D113" s="196"/>
      <c r="E113" s="41"/>
      <c r="F113" s="42"/>
      <c r="G113" s="269"/>
    </row>
    <row r="114" spans="1:16" x14ac:dyDescent="0.3">
      <c r="A114" s="296"/>
      <c r="B114" s="10" t="s">
        <v>101</v>
      </c>
      <c r="C114" s="41"/>
      <c r="D114" s="196"/>
      <c r="E114" s="41"/>
      <c r="F114" s="42"/>
      <c r="G114" s="269"/>
    </row>
    <row r="115" spans="1:16" x14ac:dyDescent="0.3">
      <c r="A115" s="296"/>
      <c r="B115" s="10" t="s">
        <v>102</v>
      </c>
      <c r="C115" s="41"/>
      <c r="D115" s="196"/>
      <c r="E115" s="41"/>
      <c r="F115" s="42"/>
      <c r="G115" s="269"/>
    </row>
    <row r="116" spans="1:16" x14ac:dyDescent="0.3">
      <c r="A116" s="297"/>
      <c r="B116" s="12" t="s">
        <v>103</v>
      </c>
      <c r="C116" s="47"/>
      <c r="D116" s="209"/>
      <c r="E116" s="47"/>
      <c r="F116" s="48"/>
      <c r="G116" s="270"/>
    </row>
    <row r="117" spans="1:16" x14ac:dyDescent="0.3">
      <c r="A117" s="303"/>
      <c r="B117" s="232" t="s">
        <v>458</v>
      </c>
      <c r="C117" s="231"/>
      <c r="D117" s="105"/>
      <c r="E117" s="231"/>
      <c r="F117" s="101"/>
      <c r="G117" s="275">
        <f>+G73+G61+G35+G6</f>
        <v>838450590.17500007</v>
      </c>
    </row>
    <row r="118" spans="1:16" x14ac:dyDescent="0.3">
      <c r="A118" s="303"/>
      <c r="B118" s="233" t="s">
        <v>459</v>
      </c>
      <c r="C118" s="231"/>
      <c r="D118" s="105"/>
      <c r="E118" s="231"/>
      <c r="F118" s="101"/>
      <c r="G118" s="275"/>
    </row>
    <row r="119" spans="1:16" ht="31.5" x14ac:dyDescent="0.3">
      <c r="A119" s="304">
        <v>1</v>
      </c>
      <c r="B119" s="103" t="s">
        <v>304</v>
      </c>
      <c r="C119" s="34"/>
      <c r="D119" s="34" t="s">
        <v>37</v>
      </c>
      <c r="E119" s="34">
        <v>1</v>
      </c>
      <c r="F119" s="185">
        <v>1250000000</v>
      </c>
      <c r="G119" s="185">
        <f>F119*E119</f>
        <v>1250000000</v>
      </c>
    </row>
    <row r="120" spans="1:16" x14ac:dyDescent="0.3">
      <c r="A120" s="120">
        <v>2</v>
      </c>
      <c r="B120" s="121" t="s">
        <v>305</v>
      </c>
      <c r="C120" s="102"/>
      <c r="D120" s="102" t="s">
        <v>65</v>
      </c>
      <c r="E120" s="102">
        <v>1</v>
      </c>
      <c r="F120" s="186">
        <v>215000000</v>
      </c>
      <c r="G120" s="276">
        <f>F120*E120</f>
        <v>215000000</v>
      </c>
    </row>
    <row r="121" spans="1:16" s="60" customFormat="1" ht="29.25" customHeight="1" x14ac:dyDescent="0.3">
      <c r="A121" s="120">
        <v>3</v>
      </c>
      <c r="B121" s="121" t="s">
        <v>306</v>
      </c>
      <c r="C121" s="102"/>
      <c r="D121" s="102" t="s">
        <v>65</v>
      </c>
      <c r="E121" s="102">
        <v>1</v>
      </c>
      <c r="F121" s="187">
        <v>950000000</v>
      </c>
      <c r="G121" s="277">
        <f>F121*E121</f>
        <v>950000000</v>
      </c>
      <c r="H121" s="24"/>
      <c r="I121" s="24"/>
      <c r="J121" s="24"/>
      <c r="K121" s="24"/>
      <c r="L121" s="24"/>
      <c r="M121" s="24"/>
      <c r="N121" s="24"/>
      <c r="O121" s="24"/>
      <c r="P121" s="24"/>
    </row>
    <row r="122" spans="1:16" x14ac:dyDescent="0.3">
      <c r="A122" s="305">
        <v>4</v>
      </c>
      <c r="B122" s="116" t="s">
        <v>307</v>
      </c>
      <c r="C122" s="102"/>
      <c r="D122" s="102" t="s">
        <v>65</v>
      </c>
      <c r="E122" s="102">
        <v>1</v>
      </c>
      <c r="F122" s="187">
        <v>225000000</v>
      </c>
      <c r="G122" s="277">
        <f>F122*E122</f>
        <v>225000000</v>
      </c>
    </row>
    <row r="123" spans="1:16" ht="31.5" x14ac:dyDescent="0.3">
      <c r="A123" s="306">
        <v>5</v>
      </c>
      <c r="B123" s="99" t="s">
        <v>308</v>
      </c>
      <c r="C123" s="231"/>
      <c r="D123" s="105" t="s">
        <v>65</v>
      </c>
      <c r="E123" s="105">
        <v>1</v>
      </c>
      <c r="F123" s="187">
        <v>1400000000</v>
      </c>
      <c r="G123" s="278">
        <f>+E123*F123</f>
        <v>1400000000</v>
      </c>
    </row>
    <row r="124" spans="1:16" x14ac:dyDescent="0.3">
      <c r="A124" s="306">
        <f>+A123+1</f>
        <v>6</v>
      </c>
      <c r="B124" s="99" t="s">
        <v>309</v>
      </c>
      <c r="C124" s="231"/>
      <c r="D124" s="105" t="s">
        <v>65</v>
      </c>
      <c r="E124" s="105">
        <v>1</v>
      </c>
      <c r="F124" s="187">
        <v>158000000</v>
      </c>
      <c r="G124" s="279">
        <f>+E124*F124</f>
        <v>158000000</v>
      </c>
    </row>
    <row r="125" spans="1:16" ht="30" customHeight="1" x14ac:dyDescent="0.3">
      <c r="A125" s="306">
        <f t="shared" ref="A125:A128" si="0">+A124+1</f>
        <v>7</v>
      </c>
      <c r="B125" s="99" t="s">
        <v>310</v>
      </c>
      <c r="C125" s="231"/>
      <c r="D125" s="105" t="s">
        <v>65</v>
      </c>
      <c r="E125" s="105">
        <v>1</v>
      </c>
      <c r="F125" s="187">
        <v>870000000</v>
      </c>
      <c r="G125" s="279">
        <f t="shared" ref="G125:G128" si="1">+E125*F125</f>
        <v>870000000</v>
      </c>
    </row>
    <row r="126" spans="1:16" x14ac:dyDescent="0.3">
      <c r="A126" s="306">
        <f t="shared" si="0"/>
        <v>8</v>
      </c>
      <c r="B126" s="99" t="s">
        <v>311</v>
      </c>
      <c r="C126" s="231"/>
      <c r="D126" s="105" t="s">
        <v>65</v>
      </c>
      <c r="E126" s="105">
        <v>4</v>
      </c>
      <c r="F126" s="187">
        <v>350000000</v>
      </c>
      <c r="G126" s="279">
        <f t="shared" si="1"/>
        <v>1400000000</v>
      </c>
    </row>
    <row r="127" spans="1:16" ht="38.25" customHeight="1" x14ac:dyDescent="0.3">
      <c r="A127" s="306">
        <f t="shared" si="0"/>
        <v>9</v>
      </c>
      <c r="B127" s="99" t="s">
        <v>312</v>
      </c>
      <c r="C127" s="231"/>
      <c r="D127" s="105" t="s">
        <v>65</v>
      </c>
      <c r="E127" s="105">
        <v>1</v>
      </c>
      <c r="F127" s="187">
        <v>1800000000</v>
      </c>
      <c r="G127" s="279">
        <f t="shared" si="1"/>
        <v>1800000000</v>
      </c>
    </row>
    <row r="128" spans="1:16" x14ac:dyDescent="0.3">
      <c r="A128" s="306">
        <f t="shared" si="0"/>
        <v>10</v>
      </c>
      <c r="B128" s="99" t="s">
        <v>313</v>
      </c>
      <c r="C128" s="231"/>
      <c r="D128" s="105" t="s">
        <v>65</v>
      </c>
      <c r="E128" s="105">
        <v>1</v>
      </c>
      <c r="F128" s="187">
        <v>1300000000</v>
      </c>
      <c r="G128" s="279">
        <f t="shared" si="1"/>
        <v>1300000000</v>
      </c>
    </row>
    <row r="129" spans="1:15" x14ac:dyDescent="0.3">
      <c r="A129" s="306"/>
      <c r="B129" s="232" t="s">
        <v>460</v>
      </c>
      <c r="C129" s="231"/>
      <c r="D129" s="105"/>
      <c r="E129" s="105"/>
      <c r="F129" s="187"/>
      <c r="G129" s="275">
        <f>+SUM(G119:G128)</f>
        <v>9568000000</v>
      </c>
    </row>
    <row r="130" spans="1:15" x14ac:dyDescent="0.3">
      <c r="A130" s="306"/>
      <c r="B130" s="233" t="s">
        <v>461</v>
      </c>
      <c r="C130" s="231"/>
      <c r="D130" s="105"/>
      <c r="E130" s="105"/>
      <c r="F130" s="187"/>
      <c r="G130" s="279"/>
    </row>
    <row r="131" spans="1:15" ht="24" customHeight="1" x14ac:dyDescent="0.3">
      <c r="A131" s="304">
        <v>1</v>
      </c>
      <c r="B131" s="103" t="s">
        <v>430</v>
      </c>
      <c r="C131" s="34"/>
      <c r="D131" s="34" t="s">
        <v>37</v>
      </c>
      <c r="E131" s="34">
        <v>4</v>
      </c>
      <c r="F131" s="185">
        <v>250000000</v>
      </c>
      <c r="G131" s="185">
        <f>F131*E131</f>
        <v>1000000000</v>
      </c>
    </row>
    <row r="132" spans="1:15" ht="24" customHeight="1" x14ac:dyDescent="0.3">
      <c r="A132" s="120">
        <v>2</v>
      </c>
      <c r="B132" s="121" t="s">
        <v>431</v>
      </c>
      <c r="C132" s="102"/>
      <c r="D132" s="102" t="s">
        <v>65</v>
      </c>
      <c r="E132" s="102">
        <v>4</v>
      </c>
      <c r="F132" s="186">
        <v>192000000</v>
      </c>
      <c r="G132" s="276">
        <f>F132*E132</f>
        <v>768000000</v>
      </c>
    </row>
    <row r="133" spans="1:15" s="60" customFormat="1" ht="24" customHeight="1" x14ac:dyDescent="0.3">
      <c r="A133" s="120">
        <v>3</v>
      </c>
      <c r="B133" s="121" t="s">
        <v>432</v>
      </c>
      <c r="C133" s="102"/>
      <c r="D133" s="102" t="s">
        <v>65</v>
      </c>
      <c r="E133" s="102">
        <v>4</v>
      </c>
      <c r="F133" s="187">
        <v>210000000</v>
      </c>
      <c r="G133" s="277">
        <f>F133*E133</f>
        <v>840000000</v>
      </c>
      <c r="H133" s="24"/>
      <c r="I133" s="24"/>
      <c r="J133" s="24"/>
      <c r="K133" s="24"/>
      <c r="L133" s="24"/>
      <c r="M133" s="24"/>
      <c r="N133" s="24"/>
      <c r="O133" s="24"/>
    </row>
    <row r="134" spans="1:15" ht="24" customHeight="1" x14ac:dyDescent="0.3">
      <c r="A134" s="305">
        <v>4</v>
      </c>
      <c r="B134" s="116" t="s">
        <v>433</v>
      </c>
      <c r="C134" s="102"/>
      <c r="D134" s="102" t="s">
        <v>65</v>
      </c>
      <c r="E134" s="102">
        <v>2</v>
      </c>
      <c r="F134" s="187">
        <v>176000000</v>
      </c>
      <c r="G134" s="277">
        <f>F134*E134</f>
        <v>352000000</v>
      </c>
    </row>
    <row r="135" spans="1:15" ht="24" customHeight="1" x14ac:dyDescent="0.3">
      <c r="A135" s="306">
        <v>5</v>
      </c>
      <c r="B135" s="135" t="s">
        <v>434</v>
      </c>
      <c r="C135" s="257"/>
      <c r="D135" s="105" t="s">
        <v>65</v>
      </c>
      <c r="E135" s="105">
        <v>2</v>
      </c>
      <c r="F135" s="187">
        <v>1168000000</v>
      </c>
      <c r="G135" s="279">
        <f>+E135*F135</f>
        <v>2336000000</v>
      </c>
    </row>
    <row r="136" spans="1:15" ht="24" customHeight="1" x14ac:dyDescent="0.3">
      <c r="A136" s="306">
        <f>+A135+1</f>
        <v>6</v>
      </c>
      <c r="B136" s="136" t="s">
        <v>435</v>
      </c>
      <c r="C136" s="257"/>
      <c r="D136" s="105" t="s">
        <v>65</v>
      </c>
      <c r="E136" s="105">
        <v>1</v>
      </c>
      <c r="F136" s="187">
        <v>310000000</v>
      </c>
      <c r="G136" s="279">
        <f t="shared" ref="G136:G140" si="2">+E136*F136</f>
        <v>310000000</v>
      </c>
    </row>
    <row r="137" spans="1:15" ht="24" customHeight="1" x14ac:dyDescent="0.3">
      <c r="A137" s="306">
        <f t="shared" ref="A137:A140" si="3">+A136+1</f>
        <v>7</v>
      </c>
      <c r="B137" s="136" t="s">
        <v>436</v>
      </c>
      <c r="C137" s="257"/>
      <c r="D137" s="105" t="s">
        <v>65</v>
      </c>
      <c r="E137" s="105">
        <v>4</v>
      </c>
      <c r="F137" s="187">
        <v>182500000</v>
      </c>
      <c r="G137" s="279">
        <f t="shared" si="2"/>
        <v>730000000</v>
      </c>
    </row>
    <row r="138" spans="1:15" ht="24" customHeight="1" x14ac:dyDescent="0.3">
      <c r="A138" s="306">
        <f t="shared" si="3"/>
        <v>8</v>
      </c>
      <c r="B138" s="135" t="s">
        <v>437</v>
      </c>
      <c r="C138" s="257"/>
      <c r="D138" s="105" t="s">
        <v>65</v>
      </c>
      <c r="E138" s="105">
        <v>4</v>
      </c>
      <c r="F138" s="187">
        <v>245000000</v>
      </c>
      <c r="G138" s="279">
        <f t="shared" si="2"/>
        <v>980000000</v>
      </c>
    </row>
    <row r="139" spans="1:15" ht="24" customHeight="1" x14ac:dyDescent="0.3">
      <c r="A139" s="306">
        <f t="shared" si="3"/>
        <v>9</v>
      </c>
      <c r="B139" s="135" t="s">
        <v>438</v>
      </c>
      <c r="C139" s="257"/>
      <c r="D139" s="105" t="s">
        <v>65</v>
      </c>
      <c r="E139" s="105">
        <v>4</v>
      </c>
      <c r="F139" s="187">
        <v>125000000</v>
      </c>
      <c r="G139" s="279">
        <f t="shared" si="2"/>
        <v>500000000</v>
      </c>
    </row>
    <row r="140" spans="1:15" ht="24" customHeight="1" x14ac:dyDescent="0.3">
      <c r="A140" s="306">
        <f t="shared" si="3"/>
        <v>10</v>
      </c>
      <c r="B140" s="137" t="s">
        <v>313</v>
      </c>
      <c r="C140" s="257"/>
      <c r="D140" s="105" t="s">
        <v>65</v>
      </c>
      <c r="E140" s="105">
        <v>1</v>
      </c>
      <c r="F140" s="187">
        <v>1300000000</v>
      </c>
      <c r="G140" s="279">
        <f t="shared" si="2"/>
        <v>1300000000</v>
      </c>
    </row>
    <row r="141" spans="1:15" ht="24" customHeight="1" x14ac:dyDescent="0.3">
      <c r="A141" s="307"/>
      <c r="B141" s="234" t="s">
        <v>462</v>
      </c>
      <c r="C141" s="176"/>
      <c r="D141" s="34"/>
      <c r="E141" s="34"/>
      <c r="F141" s="187"/>
      <c r="G141" s="280">
        <f>+SUM(G131:G140)</f>
        <v>9116000000</v>
      </c>
    </row>
    <row r="142" spans="1:15" ht="31.5" x14ac:dyDescent="0.3">
      <c r="A142" s="307"/>
      <c r="B142" s="234" t="s">
        <v>473</v>
      </c>
      <c r="C142" s="176"/>
      <c r="D142" s="34"/>
      <c r="E142" s="34"/>
      <c r="F142" s="187"/>
      <c r="G142" s="280">
        <f>+G141+G129+G117</f>
        <v>19522450590.174999</v>
      </c>
    </row>
    <row r="143" spans="1:15" ht="21" customHeight="1" x14ac:dyDescent="0.3">
      <c r="A143" s="308" t="s">
        <v>300</v>
      </c>
      <c r="B143" s="73" t="s">
        <v>318</v>
      </c>
      <c r="C143" s="76"/>
      <c r="D143" s="76"/>
      <c r="E143" s="76"/>
      <c r="F143" s="195"/>
      <c r="G143" s="272"/>
    </row>
    <row r="144" spans="1:15" ht="22.5" customHeight="1" x14ac:dyDescent="0.3">
      <c r="A144" s="308"/>
      <c r="B144" s="76" t="s">
        <v>459</v>
      </c>
      <c r="C144" s="76"/>
      <c r="D144" s="76"/>
      <c r="E144" s="76"/>
      <c r="F144" s="195"/>
      <c r="G144" s="272"/>
    </row>
    <row r="145" spans="1:7" ht="22.5" customHeight="1" x14ac:dyDescent="0.3">
      <c r="A145" s="305">
        <v>1</v>
      </c>
      <c r="B145" s="116" t="s">
        <v>319</v>
      </c>
      <c r="C145" s="102" t="s">
        <v>320</v>
      </c>
      <c r="D145" s="102" t="s">
        <v>321</v>
      </c>
      <c r="E145" s="102">
        <v>1</v>
      </c>
      <c r="F145" s="187">
        <v>30000000000</v>
      </c>
      <c r="G145" s="277">
        <f>F145*E145</f>
        <v>30000000000</v>
      </c>
    </row>
    <row r="146" spans="1:7" ht="23.25" customHeight="1" x14ac:dyDescent="0.3">
      <c r="A146" s="309"/>
      <c r="B146" s="237" t="s">
        <v>460</v>
      </c>
      <c r="C146" s="9"/>
      <c r="D146" s="9"/>
      <c r="E146" s="9"/>
      <c r="F146" s="218"/>
      <c r="G146" s="281">
        <f>G145</f>
        <v>30000000000</v>
      </c>
    </row>
    <row r="147" spans="1:7" ht="24.75" customHeight="1" x14ac:dyDescent="0.3">
      <c r="A147" s="310"/>
      <c r="B147" s="238" t="s">
        <v>461</v>
      </c>
      <c r="C147" s="235"/>
      <c r="D147" s="235"/>
      <c r="E147" s="235"/>
      <c r="F147" s="236"/>
      <c r="G147" s="282"/>
    </row>
    <row r="148" spans="1:7" ht="21" customHeight="1" x14ac:dyDescent="0.3">
      <c r="A148" s="170">
        <v>1</v>
      </c>
      <c r="B148" s="144" t="s">
        <v>439</v>
      </c>
      <c r="C148" s="113" t="s">
        <v>440</v>
      </c>
      <c r="D148" s="113" t="s">
        <v>441</v>
      </c>
      <c r="E148" s="113">
        <v>1</v>
      </c>
      <c r="F148" s="189">
        <v>15000000000</v>
      </c>
      <c r="G148" s="189">
        <f>F148*E148</f>
        <v>15000000000</v>
      </c>
    </row>
    <row r="149" spans="1:7" ht="23.25" customHeight="1" x14ac:dyDescent="0.3">
      <c r="A149" s="311"/>
      <c r="B149" s="66" t="s">
        <v>462</v>
      </c>
      <c r="C149" s="239"/>
      <c r="D149" s="239"/>
      <c r="E149" s="239"/>
      <c r="F149" s="240"/>
      <c r="G149" s="272">
        <f>+G148</f>
        <v>15000000000</v>
      </c>
    </row>
    <row r="150" spans="1:7" ht="22.5" customHeight="1" x14ac:dyDescent="0.3">
      <c r="A150" s="312"/>
      <c r="B150" s="66" t="s">
        <v>472</v>
      </c>
      <c r="C150" s="239"/>
      <c r="D150" s="239"/>
      <c r="E150" s="239"/>
      <c r="F150" s="240"/>
      <c r="G150" s="272">
        <f>+G149+G146</f>
        <v>45000000000</v>
      </c>
    </row>
    <row r="151" spans="1:7" s="32" customFormat="1" x14ac:dyDescent="0.3">
      <c r="A151" s="300" t="s">
        <v>132</v>
      </c>
      <c r="B151" s="73" t="s">
        <v>322</v>
      </c>
      <c r="C151" s="33"/>
      <c r="D151" s="182"/>
      <c r="E151" s="33"/>
      <c r="F151" s="219"/>
      <c r="G151" s="280"/>
    </row>
    <row r="152" spans="1:7" s="32" customFormat="1" x14ac:dyDescent="0.3">
      <c r="A152" s="313"/>
      <c r="B152" s="140" t="s">
        <v>459</v>
      </c>
      <c r="C152" s="246"/>
      <c r="D152" s="182"/>
      <c r="E152" s="33"/>
      <c r="F152" s="219"/>
      <c r="G152" s="280"/>
    </row>
    <row r="153" spans="1:7" s="109" customFormat="1" ht="22.5" customHeight="1" x14ac:dyDescent="0.25">
      <c r="A153" s="107">
        <v>1</v>
      </c>
      <c r="B153" s="107" t="s">
        <v>463</v>
      </c>
      <c r="C153" s="108"/>
      <c r="D153" s="111" t="s">
        <v>364</v>
      </c>
      <c r="E153" s="111">
        <v>1</v>
      </c>
      <c r="F153" s="220"/>
      <c r="G153" s="224">
        <f>+SUM(G155:G199)</f>
        <v>10946430000</v>
      </c>
    </row>
    <row r="154" spans="1:7" s="109" customFormat="1" ht="22.5" customHeight="1" x14ac:dyDescent="0.25">
      <c r="A154" s="314"/>
      <c r="B154" s="50" t="s">
        <v>401</v>
      </c>
      <c r="C154" s="111"/>
      <c r="D154" s="213"/>
      <c r="E154" s="168"/>
      <c r="F154" s="221"/>
      <c r="G154" s="221"/>
    </row>
    <row r="155" spans="1:7" s="109" customFormat="1" ht="21" customHeight="1" x14ac:dyDescent="0.25">
      <c r="A155" s="305"/>
      <c r="B155" s="124" t="s">
        <v>323</v>
      </c>
      <c r="C155" s="113" t="s">
        <v>324</v>
      </c>
      <c r="D155" s="113" t="s">
        <v>65</v>
      </c>
      <c r="E155" s="113">
        <v>2</v>
      </c>
      <c r="F155" s="222">
        <v>167340000</v>
      </c>
      <c r="G155" s="189">
        <f>F155*E155</f>
        <v>334680000</v>
      </c>
    </row>
    <row r="156" spans="1:7" s="109" customFormat="1" ht="21" customHeight="1" x14ac:dyDescent="0.25">
      <c r="A156" s="305"/>
      <c r="B156" s="116" t="s">
        <v>325</v>
      </c>
      <c r="C156" s="113" t="s">
        <v>324</v>
      </c>
      <c r="D156" s="113" t="s">
        <v>185</v>
      </c>
      <c r="E156" s="113">
        <v>4</v>
      </c>
      <c r="F156" s="222">
        <v>60510000</v>
      </c>
      <c r="G156" s="189">
        <f t="shared" ref="G156:G199" si="4">F156*E156</f>
        <v>242040000</v>
      </c>
    </row>
    <row r="157" spans="1:7" s="109" customFormat="1" ht="21" customHeight="1" x14ac:dyDescent="0.25">
      <c r="A157" s="305"/>
      <c r="B157" s="116" t="s">
        <v>326</v>
      </c>
      <c r="C157" s="113" t="s">
        <v>324</v>
      </c>
      <c r="D157" s="113" t="s">
        <v>185</v>
      </c>
      <c r="E157" s="113">
        <v>4</v>
      </c>
      <c r="F157" s="222">
        <v>3910000</v>
      </c>
      <c r="G157" s="189">
        <f t="shared" si="4"/>
        <v>15640000</v>
      </c>
    </row>
    <row r="158" spans="1:7" s="109" customFormat="1" ht="21" customHeight="1" x14ac:dyDescent="0.25">
      <c r="A158" s="305"/>
      <c r="B158" s="116" t="s">
        <v>327</v>
      </c>
      <c r="C158" s="113" t="s">
        <v>324</v>
      </c>
      <c r="D158" s="113" t="s">
        <v>185</v>
      </c>
      <c r="E158" s="113">
        <v>4</v>
      </c>
      <c r="F158" s="222">
        <v>23100000</v>
      </c>
      <c r="G158" s="189">
        <f t="shared" si="4"/>
        <v>92400000</v>
      </c>
    </row>
    <row r="159" spans="1:7" s="109" customFormat="1" ht="21" customHeight="1" x14ac:dyDescent="0.25">
      <c r="A159" s="305"/>
      <c r="B159" s="116" t="s">
        <v>328</v>
      </c>
      <c r="C159" s="113" t="s">
        <v>324</v>
      </c>
      <c r="D159" s="113" t="s">
        <v>185</v>
      </c>
      <c r="E159" s="113">
        <v>4</v>
      </c>
      <c r="F159" s="222">
        <v>720000</v>
      </c>
      <c r="G159" s="189">
        <f t="shared" si="4"/>
        <v>2880000</v>
      </c>
    </row>
    <row r="160" spans="1:7" s="109" customFormat="1" ht="21" customHeight="1" x14ac:dyDescent="0.25">
      <c r="A160" s="305"/>
      <c r="B160" s="116" t="s">
        <v>329</v>
      </c>
      <c r="C160" s="113" t="s">
        <v>324</v>
      </c>
      <c r="D160" s="113" t="s">
        <v>185</v>
      </c>
      <c r="E160" s="113">
        <v>4</v>
      </c>
      <c r="F160" s="222">
        <v>25870000</v>
      </c>
      <c r="G160" s="189">
        <f t="shared" si="4"/>
        <v>103480000</v>
      </c>
    </row>
    <row r="161" spans="1:7" s="109" customFormat="1" ht="21" customHeight="1" x14ac:dyDescent="0.25">
      <c r="A161" s="305"/>
      <c r="B161" s="116" t="s">
        <v>330</v>
      </c>
      <c r="C161" s="113" t="s">
        <v>324</v>
      </c>
      <c r="D161" s="113" t="s">
        <v>185</v>
      </c>
      <c r="E161" s="113">
        <v>2</v>
      </c>
      <c r="F161" s="223">
        <v>63300000</v>
      </c>
      <c r="G161" s="189">
        <f t="shared" si="4"/>
        <v>126600000</v>
      </c>
    </row>
    <row r="162" spans="1:7" s="109" customFormat="1" ht="21" customHeight="1" x14ac:dyDescent="0.25">
      <c r="A162" s="305"/>
      <c r="B162" s="116" t="s">
        <v>331</v>
      </c>
      <c r="C162" s="113" t="s">
        <v>324</v>
      </c>
      <c r="D162" s="113" t="s">
        <v>185</v>
      </c>
      <c r="E162" s="113">
        <v>4</v>
      </c>
      <c r="F162" s="222">
        <v>147490000</v>
      </c>
      <c r="G162" s="189">
        <f t="shared" si="4"/>
        <v>589960000</v>
      </c>
    </row>
    <row r="163" spans="1:7" s="109" customFormat="1" ht="21" customHeight="1" x14ac:dyDescent="0.25">
      <c r="A163" s="305"/>
      <c r="B163" s="116" t="s">
        <v>332</v>
      </c>
      <c r="C163" s="113" t="s">
        <v>324</v>
      </c>
      <c r="D163" s="113" t="s">
        <v>185</v>
      </c>
      <c r="E163" s="113">
        <v>4</v>
      </c>
      <c r="F163" s="222">
        <v>144610000</v>
      </c>
      <c r="G163" s="189">
        <f t="shared" si="4"/>
        <v>578440000</v>
      </c>
    </row>
    <row r="164" spans="1:7" s="109" customFormat="1" ht="21" customHeight="1" x14ac:dyDescent="0.25">
      <c r="A164" s="305"/>
      <c r="B164" s="116" t="s">
        <v>333</v>
      </c>
      <c r="C164" s="113" t="s">
        <v>324</v>
      </c>
      <c r="D164" s="113" t="s">
        <v>185</v>
      </c>
      <c r="E164" s="113">
        <v>4</v>
      </c>
      <c r="F164" s="222">
        <v>120790000</v>
      </c>
      <c r="G164" s="189">
        <f t="shared" si="4"/>
        <v>483160000</v>
      </c>
    </row>
    <row r="165" spans="1:7" s="109" customFormat="1" ht="21" customHeight="1" x14ac:dyDescent="0.25">
      <c r="A165" s="305"/>
      <c r="B165" s="116" t="s">
        <v>334</v>
      </c>
      <c r="C165" s="113"/>
      <c r="D165" s="111" t="s">
        <v>185</v>
      </c>
      <c r="E165" s="111">
        <v>4</v>
      </c>
      <c r="F165" s="189">
        <v>13590000</v>
      </c>
      <c r="G165" s="189">
        <f t="shared" si="4"/>
        <v>54360000</v>
      </c>
    </row>
    <row r="166" spans="1:7" s="109" customFormat="1" ht="21" customHeight="1" x14ac:dyDescent="0.25">
      <c r="A166" s="305"/>
      <c r="B166" s="116" t="s">
        <v>335</v>
      </c>
      <c r="C166" s="113" t="s">
        <v>324</v>
      </c>
      <c r="D166" s="111" t="s">
        <v>185</v>
      </c>
      <c r="E166" s="111">
        <v>1</v>
      </c>
      <c r="F166" s="220">
        <v>24120000</v>
      </c>
      <c r="G166" s="189">
        <f t="shared" si="4"/>
        <v>24120000</v>
      </c>
    </row>
    <row r="167" spans="1:7" s="109" customFormat="1" ht="21" customHeight="1" x14ac:dyDescent="0.25">
      <c r="A167" s="305"/>
      <c r="B167" s="115" t="s">
        <v>336</v>
      </c>
      <c r="C167" s="113" t="s">
        <v>324</v>
      </c>
      <c r="D167" s="111" t="s">
        <v>185</v>
      </c>
      <c r="E167" s="111">
        <v>1</v>
      </c>
      <c r="F167" s="189">
        <v>19610000</v>
      </c>
      <c r="G167" s="189">
        <f t="shared" si="4"/>
        <v>19610000</v>
      </c>
    </row>
    <row r="168" spans="1:7" s="109" customFormat="1" ht="21" customHeight="1" x14ac:dyDescent="0.25">
      <c r="A168" s="305"/>
      <c r="B168" s="115" t="s">
        <v>337</v>
      </c>
      <c r="C168" s="113" t="s">
        <v>324</v>
      </c>
      <c r="D168" s="111" t="s">
        <v>338</v>
      </c>
      <c r="E168" s="111">
        <v>4</v>
      </c>
      <c r="F168" s="220">
        <v>15180000</v>
      </c>
      <c r="G168" s="189">
        <f t="shared" si="4"/>
        <v>60720000</v>
      </c>
    </row>
    <row r="169" spans="1:7" s="109" customFormat="1" ht="21" customHeight="1" x14ac:dyDescent="0.25">
      <c r="A169" s="305"/>
      <c r="B169" s="115" t="s">
        <v>339</v>
      </c>
      <c r="C169" s="113" t="s">
        <v>324</v>
      </c>
      <c r="D169" s="111" t="s">
        <v>338</v>
      </c>
      <c r="E169" s="113">
        <v>4</v>
      </c>
      <c r="F169" s="189">
        <v>44680000</v>
      </c>
      <c r="G169" s="189">
        <f t="shared" si="4"/>
        <v>178720000</v>
      </c>
    </row>
    <row r="170" spans="1:7" s="109" customFormat="1" ht="21" customHeight="1" x14ac:dyDescent="0.25">
      <c r="A170" s="305"/>
      <c r="B170" s="116" t="s">
        <v>340</v>
      </c>
      <c r="C170" s="113" t="s">
        <v>341</v>
      </c>
      <c r="D170" s="113" t="s">
        <v>342</v>
      </c>
      <c r="E170" s="113">
        <v>5</v>
      </c>
      <c r="F170" s="189">
        <v>15000000</v>
      </c>
      <c r="G170" s="189">
        <f t="shared" si="4"/>
        <v>75000000</v>
      </c>
    </row>
    <row r="171" spans="1:7" s="109" customFormat="1" ht="21" customHeight="1" x14ac:dyDescent="0.25">
      <c r="A171" s="305"/>
      <c r="B171" s="116" t="s">
        <v>343</v>
      </c>
      <c r="C171" s="113" t="s">
        <v>344</v>
      </c>
      <c r="D171" s="113" t="s">
        <v>342</v>
      </c>
      <c r="E171" s="111">
        <v>2</v>
      </c>
      <c r="F171" s="189">
        <v>20000000</v>
      </c>
      <c r="G171" s="189">
        <f t="shared" si="4"/>
        <v>40000000</v>
      </c>
    </row>
    <row r="172" spans="1:7" s="119" customFormat="1" ht="21" customHeight="1" x14ac:dyDescent="0.2">
      <c r="A172" s="314"/>
      <c r="B172" s="66" t="s">
        <v>402</v>
      </c>
      <c r="C172" s="117"/>
      <c r="D172" s="117"/>
      <c r="E172" s="117"/>
      <c r="F172" s="224"/>
      <c r="G172" s="189">
        <f t="shared" si="4"/>
        <v>0</v>
      </c>
    </row>
    <row r="173" spans="1:7" s="109" customFormat="1" ht="21" customHeight="1" x14ac:dyDescent="0.25">
      <c r="A173" s="305"/>
      <c r="B173" s="120" t="s">
        <v>323</v>
      </c>
      <c r="C173" s="113" t="s">
        <v>324</v>
      </c>
      <c r="D173" s="113" t="s">
        <v>65</v>
      </c>
      <c r="E173" s="113">
        <v>2</v>
      </c>
      <c r="F173" s="222">
        <v>167340000</v>
      </c>
      <c r="G173" s="189">
        <f t="shared" si="4"/>
        <v>334680000</v>
      </c>
    </row>
    <row r="174" spans="1:7" s="109" customFormat="1" ht="21" customHeight="1" x14ac:dyDescent="0.25">
      <c r="A174" s="305"/>
      <c r="B174" s="121" t="s">
        <v>345</v>
      </c>
      <c r="C174" s="113" t="s">
        <v>324</v>
      </c>
      <c r="D174" s="113" t="s">
        <v>185</v>
      </c>
      <c r="E174" s="113">
        <v>4</v>
      </c>
      <c r="F174" s="222">
        <v>55700000</v>
      </c>
      <c r="G174" s="189">
        <f t="shared" si="4"/>
        <v>222800000</v>
      </c>
    </row>
    <row r="175" spans="1:7" s="109" customFormat="1" ht="21" customHeight="1" x14ac:dyDescent="0.25">
      <c r="A175" s="305"/>
      <c r="B175" s="121" t="s">
        <v>346</v>
      </c>
      <c r="C175" s="113" t="s">
        <v>324</v>
      </c>
      <c r="D175" s="113" t="s">
        <v>185</v>
      </c>
      <c r="E175" s="113">
        <v>4</v>
      </c>
      <c r="F175" s="222">
        <v>10890000</v>
      </c>
      <c r="G175" s="189">
        <f t="shared" si="4"/>
        <v>43560000</v>
      </c>
    </row>
    <row r="176" spans="1:7" s="109" customFormat="1" ht="21" customHeight="1" x14ac:dyDescent="0.25">
      <c r="A176" s="305"/>
      <c r="B176" s="121" t="s">
        <v>347</v>
      </c>
      <c r="C176" s="113" t="s">
        <v>324</v>
      </c>
      <c r="D176" s="113" t="s">
        <v>185</v>
      </c>
      <c r="E176" s="113">
        <v>2</v>
      </c>
      <c r="F176" s="222">
        <v>5470000</v>
      </c>
      <c r="G176" s="189">
        <f t="shared" si="4"/>
        <v>10940000</v>
      </c>
    </row>
    <row r="177" spans="1:7" s="109" customFormat="1" ht="21" customHeight="1" x14ac:dyDescent="0.25">
      <c r="A177" s="305"/>
      <c r="B177" s="116" t="s">
        <v>326</v>
      </c>
      <c r="C177" s="113" t="s">
        <v>324</v>
      </c>
      <c r="D177" s="113" t="s">
        <v>185</v>
      </c>
      <c r="E177" s="113">
        <v>2</v>
      </c>
      <c r="F177" s="222">
        <v>3910000</v>
      </c>
      <c r="G177" s="189">
        <f t="shared" si="4"/>
        <v>7820000</v>
      </c>
    </row>
    <row r="178" spans="1:7" s="109" customFormat="1" ht="21" customHeight="1" x14ac:dyDescent="0.25">
      <c r="A178" s="305"/>
      <c r="B178" s="121" t="s">
        <v>348</v>
      </c>
      <c r="C178" s="113" t="s">
        <v>324</v>
      </c>
      <c r="D178" s="113" t="s">
        <v>185</v>
      </c>
      <c r="E178" s="113">
        <v>4</v>
      </c>
      <c r="F178" s="222">
        <v>41990000</v>
      </c>
      <c r="G178" s="189">
        <f t="shared" si="4"/>
        <v>167960000</v>
      </c>
    </row>
    <row r="179" spans="1:7" s="109" customFormat="1" ht="21" customHeight="1" x14ac:dyDescent="0.25">
      <c r="A179" s="305"/>
      <c r="B179" s="121" t="s">
        <v>349</v>
      </c>
      <c r="C179" s="113" t="s">
        <v>324</v>
      </c>
      <c r="D179" s="113" t="s">
        <v>65</v>
      </c>
      <c r="E179" s="113">
        <v>2</v>
      </c>
      <c r="F179" s="223">
        <v>5350000</v>
      </c>
      <c r="G179" s="189">
        <f t="shared" si="4"/>
        <v>10700000</v>
      </c>
    </row>
    <row r="180" spans="1:7" s="109" customFormat="1" ht="21" customHeight="1" x14ac:dyDescent="0.25">
      <c r="A180" s="305"/>
      <c r="B180" s="121" t="s">
        <v>350</v>
      </c>
      <c r="C180" s="113" t="s">
        <v>324</v>
      </c>
      <c r="D180" s="113" t="s">
        <v>185</v>
      </c>
      <c r="E180" s="113">
        <v>4</v>
      </c>
      <c r="F180" s="222">
        <v>23460000</v>
      </c>
      <c r="G180" s="189">
        <f t="shared" si="4"/>
        <v>93840000</v>
      </c>
    </row>
    <row r="181" spans="1:7" s="109" customFormat="1" ht="23.25" customHeight="1" x14ac:dyDescent="0.25">
      <c r="A181" s="305"/>
      <c r="B181" s="116" t="s">
        <v>328</v>
      </c>
      <c r="C181" s="113" t="s">
        <v>324</v>
      </c>
      <c r="D181" s="113" t="s">
        <v>185</v>
      </c>
      <c r="E181" s="113">
        <v>4</v>
      </c>
      <c r="F181" s="223">
        <v>720000</v>
      </c>
      <c r="G181" s="189">
        <f t="shared" si="4"/>
        <v>2880000</v>
      </c>
    </row>
    <row r="182" spans="1:7" s="109" customFormat="1" ht="23.25" customHeight="1" x14ac:dyDescent="0.25">
      <c r="A182" s="305"/>
      <c r="B182" s="116" t="s">
        <v>329</v>
      </c>
      <c r="C182" s="113" t="s">
        <v>324</v>
      </c>
      <c r="D182" s="113" t="s">
        <v>185</v>
      </c>
      <c r="E182" s="113">
        <v>4</v>
      </c>
      <c r="F182" s="222">
        <v>25870000</v>
      </c>
      <c r="G182" s="189">
        <f t="shared" si="4"/>
        <v>103480000</v>
      </c>
    </row>
    <row r="183" spans="1:7" s="109" customFormat="1" ht="23.25" customHeight="1" x14ac:dyDescent="0.25">
      <c r="A183" s="305"/>
      <c r="B183" s="125" t="s">
        <v>351</v>
      </c>
      <c r="C183" s="113" t="s">
        <v>324</v>
      </c>
      <c r="D183" s="113" t="s">
        <v>185</v>
      </c>
      <c r="E183" s="113">
        <v>2</v>
      </c>
      <c r="F183" s="222">
        <v>253240000</v>
      </c>
      <c r="G183" s="189">
        <f t="shared" si="4"/>
        <v>506480000</v>
      </c>
    </row>
    <row r="184" spans="1:7" s="109" customFormat="1" ht="23.25" customHeight="1" x14ac:dyDescent="0.25">
      <c r="A184" s="305"/>
      <c r="B184" s="121" t="s">
        <v>352</v>
      </c>
      <c r="C184" s="113" t="s">
        <v>324</v>
      </c>
      <c r="D184" s="113" t="s">
        <v>185</v>
      </c>
      <c r="E184" s="113">
        <v>4</v>
      </c>
      <c r="F184" s="222">
        <v>364520000</v>
      </c>
      <c r="G184" s="189">
        <f t="shared" si="4"/>
        <v>1458080000</v>
      </c>
    </row>
    <row r="185" spans="1:7" s="109" customFormat="1" ht="23.25" customHeight="1" x14ac:dyDescent="0.25">
      <c r="A185" s="305"/>
      <c r="B185" s="121" t="s">
        <v>353</v>
      </c>
      <c r="C185" s="113" t="s">
        <v>324</v>
      </c>
      <c r="D185" s="113" t="s">
        <v>185</v>
      </c>
      <c r="E185" s="113">
        <v>4</v>
      </c>
      <c r="F185" s="222">
        <v>242650000</v>
      </c>
      <c r="G185" s="189">
        <f t="shared" si="4"/>
        <v>970600000</v>
      </c>
    </row>
    <row r="186" spans="1:7" s="109" customFormat="1" ht="23.25" customHeight="1" x14ac:dyDescent="0.25">
      <c r="A186" s="305"/>
      <c r="B186" s="115" t="s">
        <v>354</v>
      </c>
      <c r="C186" s="113" t="s">
        <v>324</v>
      </c>
      <c r="D186" s="111" t="s">
        <v>185</v>
      </c>
      <c r="E186" s="111">
        <v>4</v>
      </c>
      <c r="F186" s="189">
        <v>5170000</v>
      </c>
      <c r="G186" s="189">
        <f t="shared" si="4"/>
        <v>20680000</v>
      </c>
    </row>
    <row r="187" spans="1:7" s="109" customFormat="1" ht="23.25" customHeight="1" x14ac:dyDescent="0.25">
      <c r="A187" s="305"/>
      <c r="B187" s="115" t="s">
        <v>355</v>
      </c>
      <c r="C187" s="113" t="s">
        <v>324</v>
      </c>
      <c r="D187" s="111" t="s">
        <v>65</v>
      </c>
      <c r="E187" s="111">
        <v>4</v>
      </c>
      <c r="F187" s="189">
        <v>5770000</v>
      </c>
      <c r="G187" s="189">
        <f t="shared" si="4"/>
        <v>23080000</v>
      </c>
    </row>
    <row r="188" spans="1:7" s="109" customFormat="1" ht="23.25" customHeight="1" x14ac:dyDescent="0.25">
      <c r="A188" s="305"/>
      <c r="B188" s="115" t="s">
        <v>356</v>
      </c>
      <c r="C188" s="113" t="s">
        <v>324</v>
      </c>
      <c r="D188" s="111" t="s">
        <v>65</v>
      </c>
      <c r="E188" s="111">
        <v>24</v>
      </c>
      <c r="F188" s="189">
        <v>6980000</v>
      </c>
      <c r="G188" s="189">
        <f t="shared" si="4"/>
        <v>167520000</v>
      </c>
    </row>
    <row r="189" spans="1:7" s="109" customFormat="1" ht="23.25" customHeight="1" x14ac:dyDescent="0.25">
      <c r="A189" s="305"/>
      <c r="B189" s="115" t="s">
        <v>357</v>
      </c>
      <c r="C189" s="113" t="s">
        <v>324</v>
      </c>
      <c r="D189" s="111" t="s">
        <v>65</v>
      </c>
      <c r="E189" s="111">
        <v>16</v>
      </c>
      <c r="F189" s="225">
        <v>7100000</v>
      </c>
      <c r="G189" s="189">
        <f t="shared" si="4"/>
        <v>113600000</v>
      </c>
    </row>
    <row r="190" spans="1:7" s="109" customFormat="1" ht="23.25" customHeight="1" x14ac:dyDescent="0.25">
      <c r="A190" s="305"/>
      <c r="B190" s="115" t="s">
        <v>358</v>
      </c>
      <c r="C190" s="113" t="s">
        <v>324</v>
      </c>
      <c r="D190" s="111" t="s">
        <v>65</v>
      </c>
      <c r="E190" s="111">
        <v>8</v>
      </c>
      <c r="F190" s="189">
        <v>7220000</v>
      </c>
      <c r="G190" s="189">
        <f t="shared" si="4"/>
        <v>57760000</v>
      </c>
    </row>
    <row r="191" spans="1:7" s="109" customFormat="1" ht="23.25" customHeight="1" x14ac:dyDescent="0.25">
      <c r="A191" s="305"/>
      <c r="B191" s="115" t="s">
        <v>359</v>
      </c>
      <c r="C191" s="113" t="s">
        <v>324</v>
      </c>
      <c r="D191" s="111" t="s">
        <v>65</v>
      </c>
      <c r="E191" s="111">
        <v>4</v>
      </c>
      <c r="F191" s="189">
        <v>3970000</v>
      </c>
      <c r="G191" s="189">
        <f t="shared" si="4"/>
        <v>15880000</v>
      </c>
    </row>
    <row r="192" spans="1:7" s="109" customFormat="1" ht="23.25" customHeight="1" x14ac:dyDescent="0.25">
      <c r="A192" s="305"/>
      <c r="B192" s="116" t="s">
        <v>335</v>
      </c>
      <c r="C192" s="113" t="s">
        <v>324</v>
      </c>
      <c r="D192" s="111" t="s">
        <v>65</v>
      </c>
      <c r="E192" s="111">
        <v>1</v>
      </c>
      <c r="F192" s="189">
        <v>24120000</v>
      </c>
      <c r="G192" s="189">
        <f t="shared" si="4"/>
        <v>24120000</v>
      </c>
    </row>
    <row r="193" spans="1:7" s="109" customFormat="1" ht="23.25" customHeight="1" x14ac:dyDescent="0.25">
      <c r="A193" s="305"/>
      <c r="B193" s="115" t="s">
        <v>336</v>
      </c>
      <c r="C193" s="113" t="s">
        <v>324</v>
      </c>
      <c r="D193" s="111" t="s">
        <v>65</v>
      </c>
      <c r="E193" s="111">
        <v>1</v>
      </c>
      <c r="F193" s="189">
        <v>19610000</v>
      </c>
      <c r="G193" s="189">
        <f t="shared" si="4"/>
        <v>19610000</v>
      </c>
    </row>
    <row r="194" spans="1:7" s="109" customFormat="1" ht="23.25" customHeight="1" x14ac:dyDescent="0.25">
      <c r="A194" s="305"/>
      <c r="B194" s="115" t="s">
        <v>360</v>
      </c>
      <c r="C194" s="113" t="s">
        <v>324</v>
      </c>
      <c r="D194" s="111" t="s">
        <v>338</v>
      </c>
      <c r="E194" s="111">
        <v>4</v>
      </c>
      <c r="F194" s="189">
        <v>44680000</v>
      </c>
      <c r="G194" s="189">
        <f t="shared" si="4"/>
        <v>178720000</v>
      </c>
    </row>
    <row r="195" spans="1:7" s="109" customFormat="1" ht="23.25" customHeight="1" x14ac:dyDescent="0.25">
      <c r="A195" s="305"/>
      <c r="B195" s="115" t="s">
        <v>361</v>
      </c>
      <c r="C195" s="113" t="s">
        <v>324</v>
      </c>
      <c r="D195" s="111" t="s">
        <v>65</v>
      </c>
      <c r="E195" s="111">
        <v>4</v>
      </c>
      <c r="F195" s="189">
        <v>6930000</v>
      </c>
      <c r="G195" s="189">
        <f t="shared" si="4"/>
        <v>27720000</v>
      </c>
    </row>
    <row r="196" spans="1:7" s="109" customFormat="1" ht="23.25" customHeight="1" x14ac:dyDescent="0.25">
      <c r="A196" s="305"/>
      <c r="B196" s="116" t="s">
        <v>340</v>
      </c>
      <c r="C196" s="113" t="s">
        <v>341</v>
      </c>
      <c r="D196" s="113" t="s">
        <v>342</v>
      </c>
      <c r="E196" s="113">
        <v>5</v>
      </c>
      <c r="F196" s="189">
        <v>15000000</v>
      </c>
      <c r="G196" s="189">
        <f t="shared" si="4"/>
        <v>75000000</v>
      </c>
    </row>
    <row r="197" spans="1:7" s="109" customFormat="1" ht="20.25" customHeight="1" x14ac:dyDescent="0.25">
      <c r="A197" s="300"/>
      <c r="B197" s="66" t="s">
        <v>403</v>
      </c>
      <c r="C197" s="113"/>
      <c r="D197" s="111"/>
      <c r="E197" s="111"/>
      <c r="F197" s="189"/>
      <c r="G197" s="189">
        <f t="shared" si="4"/>
        <v>0</v>
      </c>
    </row>
    <row r="198" spans="1:7" s="109" customFormat="1" ht="280.5" customHeight="1" x14ac:dyDescent="0.25">
      <c r="A198" s="305"/>
      <c r="B198" s="115" t="s">
        <v>365</v>
      </c>
      <c r="C198" s="113" t="s">
        <v>324</v>
      </c>
      <c r="D198" s="111" t="s">
        <v>362</v>
      </c>
      <c r="E198" s="123">
        <v>1</v>
      </c>
      <c r="F198" s="226">
        <v>3207110000</v>
      </c>
      <c r="G198" s="189">
        <f t="shared" si="4"/>
        <v>3207110000</v>
      </c>
    </row>
    <row r="199" spans="1:7" s="109" customFormat="1" ht="22.5" customHeight="1" x14ac:dyDescent="0.25">
      <c r="A199" s="305"/>
      <c r="B199" s="115" t="s">
        <v>363</v>
      </c>
      <c r="C199" s="113" t="s">
        <v>341</v>
      </c>
      <c r="D199" s="111"/>
      <c r="E199" s="111">
        <v>4</v>
      </c>
      <c r="F199" s="189">
        <v>15000000</v>
      </c>
      <c r="G199" s="189">
        <f t="shared" si="4"/>
        <v>60000000</v>
      </c>
    </row>
    <row r="200" spans="1:7" s="109" customFormat="1" ht="21" customHeight="1" x14ac:dyDescent="0.25">
      <c r="A200" s="305"/>
      <c r="B200" s="127" t="s">
        <v>471</v>
      </c>
      <c r="C200" s="113"/>
      <c r="D200" s="111"/>
      <c r="E200" s="111"/>
      <c r="F200" s="189"/>
      <c r="G200" s="227">
        <f>+G153</f>
        <v>10946430000</v>
      </c>
    </row>
    <row r="201" spans="1:7" s="119" customFormat="1" ht="20.25" customHeight="1" x14ac:dyDescent="0.2">
      <c r="A201" s="300" t="s">
        <v>151</v>
      </c>
      <c r="B201" s="127" t="s">
        <v>415</v>
      </c>
      <c r="C201" s="131"/>
      <c r="D201" s="117"/>
      <c r="E201" s="117"/>
      <c r="F201" s="227"/>
      <c r="G201" s="227"/>
    </row>
    <row r="202" spans="1:7" s="119" customFormat="1" ht="20.25" customHeight="1" x14ac:dyDescent="0.2">
      <c r="A202" s="300"/>
      <c r="B202" s="241" t="s">
        <v>459</v>
      </c>
      <c r="C202" s="131"/>
      <c r="D202" s="117"/>
      <c r="E202" s="117"/>
      <c r="F202" s="227"/>
      <c r="G202" s="227"/>
    </row>
    <row r="203" spans="1:7" s="109" customFormat="1" ht="20.25" customHeight="1" x14ac:dyDescent="0.25">
      <c r="A203" s="126">
        <v>1</v>
      </c>
      <c r="B203" s="126" t="s">
        <v>366</v>
      </c>
      <c r="C203" s="111"/>
      <c r="D203" s="111" t="s">
        <v>410</v>
      </c>
      <c r="E203" s="111">
        <v>1</v>
      </c>
      <c r="F203" s="220"/>
      <c r="G203" s="224">
        <f>+SUM(G207:G259)</f>
        <v>10557240000</v>
      </c>
    </row>
    <row r="204" spans="1:7" s="109" customFormat="1" ht="20.25" customHeight="1" x14ac:dyDescent="0.25">
      <c r="A204" s="126"/>
      <c r="B204" s="126" t="s">
        <v>367</v>
      </c>
      <c r="C204" s="111"/>
      <c r="D204" s="111"/>
      <c r="E204" s="111"/>
      <c r="F204" s="220"/>
      <c r="G204" s="220"/>
    </row>
    <row r="205" spans="1:7" s="109" customFormat="1" ht="20.25" customHeight="1" x14ac:dyDescent="0.25">
      <c r="A205" s="126" t="s">
        <v>416</v>
      </c>
      <c r="B205" s="126" t="s">
        <v>404</v>
      </c>
      <c r="C205" s="111"/>
      <c r="D205" s="111"/>
      <c r="E205" s="111"/>
      <c r="F205" s="220"/>
      <c r="G205" s="220"/>
    </row>
    <row r="206" spans="1:7" s="109" customFormat="1" ht="20.25" customHeight="1" x14ac:dyDescent="0.25">
      <c r="A206" s="126"/>
      <c r="B206" s="126" t="s">
        <v>417</v>
      </c>
      <c r="C206" s="111"/>
      <c r="D206" s="111"/>
      <c r="E206" s="111"/>
      <c r="F206" s="220"/>
      <c r="G206" s="220"/>
    </row>
    <row r="207" spans="1:7" s="109" customFormat="1" ht="20.25" customHeight="1" x14ac:dyDescent="0.25">
      <c r="A207" s="305"/>
      <c r="B207" s="115" t="s">
        <v>368</v>
      </c>
      <c r="C207" s="113" t="s">
        <v>369</v>
      </c>
      <c r="D207" s="111" t="s">
        <v>185</v>
      </c>
      <c r="E207" s="111">
        <v>1</v>
      </c>
      <c r="F207" s="189">
        <v>151580000</v>
      </c>
      <c r="G207" s="189">
        <f t="shared" ref="G207:G237" si="5">F207*E207</f>
        <v>151580000</v>
      </c>
    </row>
    <row r="208" spans="1:7" s="109" customFormat="1" ht="20.25" customHeight="1" x14ac:dyDescent="0.25">
      <c r="A208" s="305"/>
      <c r="B208" s="115" t="s">
        <v>370</v>
      </c>
      <c r="C208" s="113" t="s">
        <v>369</v>
      </c>
      <c r="D208" s="111" t="s">
        <v>185</v>
      </c>
      <c r="E208" s="111">
        <v>1</v>
      </c>
      <c r="F208" s="189">
        <v>30380000</v>
      </c>
      <c r="G208" s="189">
        <f t="shared" si="5"/>
        <v>30380000</v>
      </c>
    </row>
    <row r="209" spans="1:7" s="109" customFormat="1" ht="20.25" customHeight="1" x14ac:dyDescent="0.25">
      <c r="A209" s="305"/>
      <c r="B209" s="115" t="s">
        <v>371</v>
      </c>
      <c r="C209" s="113" t="s">
        <v>369</v>
      </c>
      <c r="D209" s="111" t="s">
        <v>185</v>
      </c>
      <c r="E209" s="111">
        <v>1</v>
      </c>
      <c r="F209" s="189">
        <v>36870000</v>
      </c>
      <c r="G209" s="189">
        <f t="shared" si="5"/>
        <v>36870000</v>
      </c>
    </row>
    <row r="210" spans="1:7" s="109" customFormat="1" ht="20.25" customHeight="1" x14ac:dyDescent="0.25">
      <c r="A210" s="305"/>
      <c r="B210" s="66" t="s">
        <v>418</v>
      </c>
      <c r="C210" s="113"/>
      <c r="D210" s="113"/>
      <c r="E210" s="113"/>
      <c r="F210" s="222"/>
      <c r="G210" s="189">
        <f t="shared" si="5"/>
        <v>0</v>
      </c>
    </row>
    <row r="211" spans="1:7" s="109" customFormat="1" ht="19.5" customHeight="1" x14ac:dyDescent="0.25">
      <c r="A211" s="305"/>
      <c r="B211" s="115" t="s">
        <v>372</v>
      </c>
      <c r="C211" s="113" t="s">
        <v>369</v>
      </c>
      <c r="D211" s="111" t="s">
        <v>185</v>
      </c>
      <c r="E211" s="111">
        <v>1</v>
      </c>
      <c r="F211" s="189">
        <v>251440000</v>
      </c>
      <c r="G211" s="189">
        <f t="shared" si="5"/>
        <v>251440000</v>
      </c>
    </row>
    <row r="212" spans="1:7" s="109" customFormat="1" ht="19.5" customHeight="1" x14ac:dyDescent="0.25">
      <c r="A212" s="305"/>
      <c r="B212" s="115" t="s">
        <v>370</v>
      </c>
      <c r="C212" s="113" t="s">
        <v>369</v>
      </c>
      <c r="D212" s="111" t="s">
        <v>185</v>
      </c>
      <c r="E212" s="111">
        <v>1</v>
      </c>
      <c r="F212" s="189">
        <v>30380000</v>
      </c>
      <c r="G212" s="189">
        <f t="shared" si="5"/>
        <v>30380000</v>
      </c>
    </row>
    <row r="213" spans="1:7" s="109" customFormat="1" ht="19.5" customHeight="1" x14ac:dyDescent="0.25">
      <c r="A213" s="305"/>
      <c r="B213" s="115" t="s">
        <v>371</v>
      </c>
      <c r="C213" s="113" t="s">
        <v>369</v>
      </c>
      <c r="D213" s="111" t="s">
        <v>185</v>
      </c>
      <c r="E213" s="111">
        <v>1</v>
      </c>
      <c r="F213" s="189">
        <v>36870000</v>
      </c>
      <c r="G213" s="189">
        <f t="shared" si="5"/>
        <v>36870000</v>
      </c>
    </row>
    <row r="214" spans="1:7" s="109" customFormat="1" ht="19.5" customHeight="1" x14ac:dyDescent="0.25">
      <c r="A214" s="300" t="s">
        <v>419</v>
      </c>
      <c r="B214" s="66" t="s">
        <v>405</v>
      </c>
      <c r="C214" s="113"/>
      <c r="D214" s="113"/>
      <c r="E214" s="113"/>
      <c r="F214" s="222"/>
      <c r="G214" s="189">
        <f t="shared" si="5"/>
        <v>0</v>
      </c>
    </row>
    <row r="215" spans="1:7" s="109" customFormat="1" ht="19.5" customHeight="1" x14ac:dyDescent="0.25">
      <c r="A215" s="305"/>
      <c r="B215" s="66" t="s">
        <v>420</v>
      </c>
      <c r="C215" s="113"/>
      <c r="D215" s="113"/>
      <c r="E215" s="113"/>
      <c r="F215" s="222"/>
      <c r="G215" s="189">
        <f t="shared" si="5"/>
        <v>0</v>
      </c>
    </row>
    <row r="216" spans="1:7" s="109" customFormat="1" ht="19.5" customHeight="1" x14ac:dyDescent="0.25">
      <c r="A216" s="305"/>
      <c r="B216" s="115" t="s">
        <v>373</v>
      </c>
      <c r="C216" s="113" t="s">
        <v>369</v>
      </c>
      <c r="D216" s="111" t="s">
        <v>185</v>
      </c>
      <c r="E216" s="111">
        <v>1</v>
      </c>
      <c r="F216" s="189">
        <v>317600000</v>
      </c>
      <c r="G216" s="189">
        <f t="shared" si="5"/>
        <v>317600000</v>
      </c>
    </row>
    <row r="217" spans="1:7" s="109" customFormat="1" ht="19.5" customHeight="1" x14ac:dyDescent="0.25">
      <c r="A217" s="305"/>
      <c r="B217" s="115" t="s">
        <v>370</v>
      </c>
      <c r="C217" s="113" t="s">
        <v>369</v>
      </c>
      <c r="D217" s="111" t="s">
        <v>185</v>
      </c>
      <c r="E217" s="111">
        <v>1</v>
      </c>
      <c r="F217" s="189">
        <v>30380000</v>
      </c>
      <c r="G217" s="189">
        <f t="shared" si="5"/>
        <v>30380000</v>
      </c>
    </row>
    <row r="218" spans="1:7" s="109" customFormat="1" ht="19.5" customHeight="1" x14ac:dyDescent="0.25">
      <c r="A218" s="305"/>
      <c r="B218" s="115" t="s">
        <v>371</v>
      </c>
      <c r="C218" s="113" t="s">
        <v>369</v>
      </c>
      <c r="D218" s="111" t="s">
        <v>185</v>
      </c>
      <c r="E218" s="111">
        <v>1</v>
      </c>
      <c r="F218" s="189">
        <v>36870000</v>
      </c>
      <c r="G218" s="189">
        <f t="shared" si="5"/>
        <v>36870000</v>
      </c>
    </row>
    <row r="219" spans="1:7" s="109" customFormat="1" ht="19.5" customHeight="1" x14ac:dyDescent="0.25">
      <c r="A219" s="305"/>
      <c r="B219" s="127" t="s">
        <v>421</v>
      </c>
      <c r="C219" s="113"/>
      <c r="D219" s="111"/>
      <c r="E219" s="111"/>
      <c r="F219" s="189"/>
      <c r="G219" s="189">
        <f t="shared" si="5"/>
        <v>0</v>
      </c>
    </row>
    <row r="220" spans="1:7" s="109" customFormat="1" ht="19.5" customHeight="1" x14ac:dyDescent="0.25">
      <c r="A220" s="305"/>
      <c r="B220" s="115" t="s">
        <v>374</v>
      </c>
      <c r="C220" s="113" t="s">
        <v>369</v>
      </c>
      <c r="D220" s="111" t="s">
        <v>185</v>
      </c>
      <c r="E220" s="111">
        <v>1</v>
      </c>
      <c r="F220" s="189">
        <v>306780000</v>
      </c>
      <c r="G220" s="189">
        <f t="shared" si="5"/>
        <v>306780000</v>
      </c>
    </row>
    <row r="221" spans="1:7" s="109" customFormat="1" ht="19.5" customHeight="1" x14ac:dyDescent="0.25">
      <c r="A221" s="305"/>
      <c r="B221" s="115" t="s">
        <v>370</v>
      </c>
      <c r="C221" s="113" t="s">
        <v>369</v>
      </c>
      <c r="D221" s="111" t="s">
        <v>185</v>
      </c>
      <c r="E221" s="111">
        <v>1</v>
      </c>
      <c r="F221" s="189">
        <v>30380000</v>
      </c>
      <c r="G221" s="189">
        <f t="shared" si="5"/>
        <v>30380000</v>
      </c>
    </row>
    <row r="222" spans="1:7" s="109" customFormat="1" ht="19.5" customHeight="1" x14ac:dyDescent="0.25">
      <c r="A222" s="305"/>
      <c r="B222" s="115" t="s">
        <v>371</v>
      </c>
      <c r="C222" s="113" t="s">
        <v>369</v>
      </c>
      <c r="D222" s="111" t="s">
        <v>185</v>
      </c>
      <c r="E222" s="111">
        <v>1</v>
      </c>
      <c r="F222" s="189">
        <v>36870000</v>
      </c>
      <c r="G222" s="189">
        <f t="shared" si="5"/>
        <v>36870000</v>
      </c>
    </row>
    <row r="223" spans="1:7" s="119" customFormat="1" ht="19.5" customHeight="1" x14ac:dyDescent="0.2">
      <c r="A223" s="300" t="s">
        <v>422</v>
      </c>
      <c r="B223" s="66" t="s">
        <v>406</v>
      </c>
      <c r="C223" s="113" t="s">
        <v>369</v>
      </c>
      <c r="D223" s="111" t="s">
        <v>185</v>
      </c>
      <c r="E223" s="111">
        <v>1</v>
      </c>
      <c r="F223" s="189">
        <v>3185670000</v>
      </c>
      <c r="G223" s="189">
        <f t="shared" si="5"/>
        <v>3185670000</v>
      </c>
    </row>
    <row r="224" spans="1:7" s="169" customFormat="1" ht="19.5" customHeight="1" x14ac:dyDescent="0.25">
      <c r="A224" s="305"/>
      <c r="B224" s="116" t="s">
        <v>375</v>
      </c>
      <c r="C224" s="113" t="s">
        <v>369</v>
      </c>
      <c r="D224" s="113" t="s">
        <v>185</v>
      </c>
      <c r="E224" s="113">
        <v>1</v>
      </c>
      <c r="F224" s="189">
        <v>0</v>
      </c>
      <c r="G224" s="189">
        <f t="shared" si="5"/>
        <v>0</v>
      </c>
    </row>
    <row r="225" spans="1:7" s="169" customFormat="1" ht="19.5" customHeight="1" x14ac:dyDescent="0.25">
      <c r="A225" s="305"/>
      <c r="B225" s="170" t="s">
        <v>376</v>
      </c>
      <c r="C225" s="113" t="s">
        <v>369</v>
      </c>
      <c r="D225" s="113" t="s">
        <v>185</v>
      </c>
      <c r="E225" s="113">
        <v>1</v>
      </c>
      <c r="F225" s="189">
        <v>0</v>
      </c>
      <c r="G225" s="189">
        <f t="shared" si="5"/>
        <v>0</v>
      </c>
    </row>
    <row r="226" spans="1:7" s="169" customFormat="1" ht="19.5" customHeight="1" x14ac:dyDescent="0.25">
      <c r="A226" s="305"/>
      <c r="B226" s="170" t="s">
        <v>377</v>
      </c>
      <c r="C226" s="113" t="s">
        <v>369</v>
      </c>
      <c r="D226" s="113" t="s">
        <v>185</v>
      </c>
      <c r="E226" s="113">
        <v>1</v>
      </c>
      <c r="F226" s="189">
        <v>0</v>
      </c>
      <c r="G226" s="189">
        <f t="shared" si="5"/>
        <v>0</v>
      </c>
    </row>
    <row r="227" spans="1:7" s="169" customFormat="1" ht="19.5" customHeight="1" x14ac:dyDescent="0.25">
      <c r="A227" s="305"/>
      <c r="B227" s="170" t="s">
        <v>378</v>
      </c>
      <c r="C227" s="113" t="s">
        <v>369</v>
      </c>
      <c r="D227" s="113" t="s">
        <v>185</v>
      </c>
      <c r="E227" s="113">
        <v>1</v>
      </c>
      <c r="F227" s="189">
        <v>0</v>
      </c>
      <c r="G227" s="189">
        <f t="shared" si="5"/>
        <v>0</v>
      </c>
    </row>
    <row r="228" spans="1:7" s="169" customFormat="1" ht="19.5" customHeight="1" x14ac:dyDescent="0.25">
      <c r="A228" s="305"/>
      <c r="B228" s="170" t="s">
        <v>379</v>
      </c>
      <c r="C228" s="113" t="s">
        <v>369</v>
      </c>
      <c r="D228" s="113" t="s">
        <v>185</v>
      </c>
      <c r="E228" s="113">
        <v>1</v>
      </c>
      <c r="F228" s="189">
        <v>0</v>
      </c>
      <c r="G228" s="189">
        <f t="shared" si="5"/>
        <v>0</v>
      </c>
    </row>
    <row r="229" spans="1:7" s="169" customFormat="1" ht="19.5" customHeight="1" x14ac:dyDescent="0.25">
      <c r="A229" s="305"/>
      <c r="B229" s="170" t="s">
        <v>380</v>
      </c>
      <c r="C229" s="113" t="s">
        <v>369</v>
      </c>
      <c r="D229" s="113" t="s">
        <v>185</v>
      </c>
      <c r="E229" s="113">
        <v>1</v>
      </c>
      <c r="F229" s="189">
        <v>0</v>
      </c>
      <c r="G229" s="189">
        <f t="shared" si="5"/>
        <v>0</v>
      </c>
    </row>
    <row r="230" spans="1:7" s="169" customFormat="1" ht="30.75" customHeight="1" x14ac:dyDescent="0.25">
      <c r="A230" s="305"/>
      <c r="B230" s="170" t="s">
        <v>381</v>
      </c>
      <c r="C230" s="113" t="s">
        <v>369</v>
      </c>
      <c r="D230" s="113" t="s">
        <v>185</v>
      </c>
      <c r="E230" s="113">
        <v>1</v>
      </c>
      <c r="F230" s="189">
        <v>0</v>
      </c>
      <c r="G230" s="189">
        <f t="shared" si="5"/>
        <v>0</v>
      </c>
    </row>
    <row r="231" spans="1:7" s="169" customFormat="1" ht="19.5" customHeight="1" x14ac:dyDescent="0.25">
      <c r="A231" s="305"/>
      <c r="B231" s="170" t="s">
        <v>382</v>
      </c>
      <c r="C231" s="113" t="s">
        <v>369</v>
      </c>
      <c r="D231" s="113" t="s">
        <v>185</v>
      </c>
      <c r="E231" s="113">
        <v>1</v>
      </c>
      <c r="F231" s="189">
        <v>0</v>
      </c>
      <c r="G231" s="189">
        <f t="shared" si="5"/>
        <v>0</v>
      </c>
    </row>
    <row r="232" spans="1:7" s="169" customFormat="1" ht="19.5" customHeight="1" x14ac:dyDescent="0.25">
      <c r="A232" s="305"/>
      <c r="B232" s="170" t="s">
        <v>383</v>
      </c>
      <c r="C232" s="113" t="s">
        <v>369</v>
      </c>
      <c r="D232" s="113" t="s">
        <v>185</v>
      </c>
      <c r="E232" s="113">
        <v>1</v>
      </c>
      <c r="F232" s="189">
        <v>0</v>
      </c>
      <c r="G232" s="189">
        <f t="shared" si="5"/>
        <v>0</v>
      </c>
    </row>
    <row r="233" spans="1:7" s="109" customFormat="1" ht="19.5" customHeight="1" x14ac:dyDescent="0.25">
      <c r="A233" s="300" t="s">
        <v>423</v>
      </c>
      <c r="B233" s="127" t="s">
        <v>407</v>
      </c>
      <c r="C233" s="113"/>
      <c r="D233" s="111"/>
      <c r="E233" s="111"/>
      <c r="F233" s="189"/>
      <c r="G233" s="189">
        <f t="shared" si="5"/>
        <v>0</v>
      </c>
    </row>
    <row r="234" spans="1:7" s="109" customFormat="1" ht="19.5" customHeight="1" x14ac:dyDescent="0.25">
      <c r="A234" s="305"/>
      <c r="B234" s="127" t="s">
        <v>424</v>
      </c>
      <c r="C234" s="113"/>
      <c r="D234" s="111"/>
      <c r="E234" s="111"/>
      <c r="F234" s="189">
        <v>0</v>
      </c>
      <c r="G234" s="189">
        <f t="shared" si="5"/>
        <v>0</v>
      </c>
    </row>
    <row r="235" spans="1:7" s="109" customFormat="1" ht="19.5" customHeight="1" x14ac:dyDescent="0.25">
      <c r="A235" s="305"/>
      <c r="B235" s="115" t="s">
        <v>384</v>
      </c>
      <c r="C235" s="113" t="s">
        <v>369</v>
      </c>
      <c r="D235" s="111" t="s">
        <v>185</v>
      </c>
      <c r="E235" s="111">
        <v>1</v>
      </c>
      <c r="F235" s="189">
        <v>535360000</v>
      </c>
      <c r="G235" s="189">
        <f t="shared" si="5"/>
        <v>535360000</v>
      </c>
    </row>
    <row r="236" spans="1:7" s="109" customFormat="1" ht="19.5" customHeight="1" x14ac:dyDescent="0.25">
      <c r="A236" s="305"/>
      <c r="B236" s="115" t="s">
        <v>370</v>
      </c>
      <c r="C236" s="113" t="s">
        <v>369</v>
      </c>
      <c r="D236" s="111" t="s">
        <v>185</v>
      </c>
      <c r="E236" s="111">
        <v>1</v>
      </c>
      <c r="F236" s="189">
        <v>30380000</v>
      </c>
      <c r="G236" s="189">
        <f t="shared" si="5"/>
        <v>30380000</v>
      </c>
    </row>
    <row r="237" spans="1:7" s="109" customFormat="1" ht="19.5" customHeight="1" x14ac:dyDescent="0.25">
      <c r="A237" s="305"/>
      <c r="B237" s="115" t="s">
        <v>371</v>
      </c>
      <c r="C237" s="113" t="s">
        <v>369</v>
      </c>
      <c r="D237" s="111" t="s">
        <v>185</v>
      </c>
      <c r="E237" s="111">
        <v>1</v>
      </c>
      <c r="F237" s="189">
        <v>36870000</v>
      </c>
      <c r="G237" s="189">
        <f t="shared" si="5"/>
        <v>36870000</v>
      </c>
    </row>
    <row r="238" spans="1:7" s="109" customFormat="1" ht="19.5" customHeight="1" x14ac:dyDescent="0.25">
      <c r="A238" s="305"/>
      <c r="B238" s="127" t="s">
        <v>425</v>
      </c>
      <c r="C238" s="113"/>
      <c r="D238" s="111"/>
      <c r="E238" s="111"/>
      <c r="F238" s="189"/>
      <c r="G238" s="189"/>
    </row>
    <row r="239" spans="1:7" s="109" customFormat="1" ht="19.5" customHeight="1" x14ac:dyDescent="0.25">
      <c r="A239" s="305"/>
      <c r="B239" s="115" t="s">
        <v>374</v>
      </c>
      <c r="C239" s="113" t="s">
        <v>369</v>
      </c>
      <c r="D239" s="111" t="s">
        <v>185</v>
      </c>
      <c r="E239" s="111">
        <v>1</v>
      </c>
      <c r="F239" s="189">
        <v>306780000</v>
      </c>
      <c r="G239" s="189">
        <f t="shared" ref="G239:G241" si="6">F239*E239</f>
        <v>306780000</v>
      </c>
    </row>
    <row r="240" spans="1:7" s="109" customFormat="1" ht="19.5" customHeight="1" x14ac:dyDescent="0.25">
      <c r="A240" s="305"/>
      <c r="B240" s="115" t="s">
        <v>370</v>
      </c>
      <c r="C240" s="113" t="s">
        <v>369</v>
      </c>
      <c r="D240" s="111" t="s">
        <v>185</v>
      </c>
      <c r="E240" s="111">
        <v>1</v>
      </c>
      <c r="F240" s="189">
        <v>30380000</v>
      </c>
      <c r="G240" s="189">
        <f t="shared" si="6"/>
        <v>30380000</v>
      </c>
    </row>
    <row r="241" spans="1:7" s="109" customFormat="1" ht="19.5" customHeight="1" x14ac:dyDescent="0.25">
      <c r="A241" s="305"/>
      <c r="B241" s="115" t="s">
        <v>371</v>
      </c>
      <c r="C241" s="113" t="s">
        <v>369</v>
      </c>
      <c r="D241" s="111" t="s">
        <v>185</v>
      </c>
      <c r="E241" s="111">
        <v>1</v>
      </c>
      <c r="F241" s="189">
        <v>36870000</v>
      </c>
      <c r="G241" s="189">
        <f t="shared" si="6"/>
        <v>36870000</v>
      </c>
    </row>
    <row r="242" spans="1:7" s="109" customFormat="1" ht="23.25" customHeight="1" x14ac:dyDescent="0.25">
      <c r="A242" s="305"/>
      <c r="B242" s="172" t="s">
        <v>426</v>
      </c>
      <c r="C242" s="122"/>
      <c r="D242" s="214"/>
      <c r="E242" s="122"/>
      <c r="F242" s="128"/>
      <c r="G242" s="189"/>
    </row>
    <row r="243" spans="1:7" s="109" customFormat="1" ht="23.25" customHeight="1" x14ac:dyDescent="0.25">
      <c r="A243" s="305"/>
      <c r="B243" s="115" t="s">
        <v>385</v>
      </c>
      <c r="C243" s="113" t="s">
        <v>369</v>
      </c>
      <c r="D243" s="111" t="s">
        <v>185</v>
      </c>
      <c r="E243" s="111">
        <v>1</v>
      </c>
      <c r="F243" s="189">
        <v>243620000</v>
      </c>
      <c r="G243" s="189">
        <f t="shared" ref="G243:G245" si="7">F243*E243</f>
        <v>243620000</v>
      </c>
    </row>
    <row r="244" spans="1:7" s="109" customFormat="1" ht="23.25" customHeight="1" x14ac:dyDescent="0.25">
      <c r="A244" s="305"/>
      <c r="B244" s="115" t="s">
        <v>370</v>
      </c>
      <c r="C244" s="113" t="s">
        <v>369</v>
      </c>
      <c r="D244" s="111" t="s">
        <v>185</v>
      </c>
      <c r="E244" s="111">
        <v>1</v>
      </c>
      <c r="F244" s="189">
        <v>30380000</v>
      </c>
      <c r="G244" s="189">
        <f t="shared" si="7"/>
        <v>30380000</v>
      </c>
    </row>
    <row r="245" spans="1:7" s="109" customFormat="1" ht="23.25" customHeight="1" x14ac:dyDescent="0.25">
      <c r="A245" s="305"/>
      <c r="B245" s="115" t="s">
        <v>371</v>
      </c>
      <c r="C245" s="113" t="s">
        <v>369</v>
      </c>
      <c r="D245" s="111" t="s">
        <v>185</v>
      </c>
      <c r="E245" s="111">
        <v>1</v>
      </c>
      <c r="F245" s="189">
        <v>36870000</v>
      </c>
      <c r="G245" s="189">
        <f t="shared" si="7"/>
        <v>36870000</v>
      </c>
    </row>
    <row r="246" spans="1:7" s="109" customFormat="1" ht="23.25" customHeight="1" x14ac:dyDescent="0.25">
      <c r="A246" s="300" t="s">
        <v>427</v>
      </c>
      <c r="B246" s="66" t="s">
        <v>408</v>
      </c>
      <c r="C246" s="122"/>
      <c r="D246" s="214"/>
      <c r="E246" s="122"/>
      <c r="F246" s="128"/>
      <c r="G246" s="189"/>
    </row>
    <row r="247" spans="1:7" s="109" customFormat="1" ht="23.25" customHeight="1" x14ac:dyDescent="0.25">
      <c r="A247" s="305"/>
      <c r="B247" s="116" t="s">
        <v>387</v>
      </c>
      <c r="C247" s="113" t="s">
        <v>369</v>
      </c>
      <c r="D247" s="111" t="s">
        <v>185</v>
      </c>
      <c r="E247" s="111">
        <v>1</v>
      </c>
      <c r="F247" s="189">
        <v>1684270000</v>
      </c>
      <c r="G247" s="189">
        <f t="shared" ref="G247" si="8">F247*E247</f>
        <v>1684270000</v>
      </c>
    </row>
    <row r="248" spans="1:7" s="109" customFormat="1" ht="23.25" customHeight="1" x14ac:dyDescent="0.25">
      <c r="A248" s="300" t="s">
        <v>428</v>
      </c>
      <c r="B248" s="66" t="s">
        <v>409</v>
      </c>
      <c r="C248" s="122"/>
      <c r="D248" s="214"/>
      <c r="E248" s="122"/>
      <c r="F248" s="128"/>
      <c r="G248" s="189"/>
    </row>
    <row r="249" spans="1:7" s="109" customFormat="1" ht="23.25" customHeight="1" x14ac:dyDescent="0.25">
      <c r="A249" s="305"/>
      <c r="B249" s="115" t="s">
        <v>388</v>
      </c>
      <c r="C249" s="113" t="s">
        <v>369</v>
      </c>
      <c r="D249" s="111" t="s">
        <v>185</v>
      </c>
      <c r="E249" s="111">
        <v>1</v>
      </c>
      <c r="F249" s="189">
        <v>902290000</v>
      </c>
      <c r="G249" s="189">
        <f t="shared" ref="G249:G256" si="9">F249*E249</f>
        <v>902290000</v>
      </c>
    </row>
    <row r="250" spans="1:7" s="109" customFormat="1" ht="31.5" x14ac:dyDescent="0.25">
      <c r="A250" s="305"/>
      <c r="B250" s="115" t="s">
        <v>389</v>
      </c>
      <c r="C250" s="113" t="s">
        <v>369</v>
      </c>
      <c r="D250" s="111" t="s">
        <v>185</v>
      </c>
      <c r="E250" s="111">
        <v>6</v>
      </c>
      <c r="F250" s="189">
        <v>199710000</v>
      </c>
      <c r="G250" s="189">
        <f t="shared" si="9"/>
        <v>1198260000</v>
      </c>
    </row>
    <row r="251" spans="1:7" s="109" customFormat="1" ht="23.25" customHeight="1" x14ac:dyDescent="0.25">
      <c r="A251" s="305"/>
      <c r="B251" s="115" t="s">
        <v>390</v>
      </c>
      <c r="C251" s="113" t="s">
        <v>369</v>
      </c>
      <c r="D251" s="111" t="s">
        <v>391</v>
      </c>
      <c r="E251" s="111">
        <v>12</v>
      </c>
      <c r="F251" s="189">
        <v>4390000</v>
      </c>
      <c r="G251" s="189">
        <f t="shared" si="9"/>
        <v>52680000</v>
      </c>
    </row>
    <row r="252" spans="1:7" s="109" customFormat="1" ht="23.25" customHeight="1" x14ac:dyDescent="0.25">
      <c r="A252" s="305"/>
      <c r="B252" s="115" t="s">
        <v>392</v>
      </c>
      <c r="C252" s="113" t="s">
        <v>369</v>
      </c>
      <c r="D252" s="111" t="s">
        <v>393</v>
      </c>
      <c r="E252" s="111">
        <v>1</v>
      </c>
      <c r="F252" s="189">
        <v>525900000</v>
      </c>
      <c r="G252" s="189">
        <f t="shared" si="9"/>
        <v>525900000</v>
      </c>
    </row>
    <row r="253" spans="1:7" s="109" customFormat="1" ht="23.25" customHeight="1" x14ac:dyDescent="0.25">
      <c r="A253" s="305"/>
      <c r="B253" s="115" t="s">
        <v>394</v>
      </c>
      <c r="C253" s="113" t="s">
        <v>369</v>
      </c>
      <c r="D253" s="111" t="s">
        <v>185</v>
      </c>
      <c r="E253" s="111">
        <v>1</v>
      </c>
      <c r="F253" s="189">
        <v>62800000</v>
      </c>
      <c r="G253" s="189">
        <f t="shared" si="9"/>
        <v>62800000</v>
      </c>
    </row>
    <row r="254" spans="1:7" s="109" customFormat="1" ht="23.25" customHeight="1" x14ac:dyDescent="0.25">
      <c r="A254" s="305"/>
      <c r="B254" s="115" t="s">
        <v>395</v>
      </c>
      <c r="C254" s="113" t="s">
        <v>369</v>
      </c>
      <c r="D254" s="111" t="s">
        <v>185</v>
      </c>
      <c r="E254" s="111">
        <v>1</v>
      </c>
      <c r="F254" s="189">
        <v>1500000</v>
      </c>
      <c r="G254" s="189">
        <f t="shared" si="9"/>
        <v>1500000</v>
      </c>
    </row>
    <row r="255" spans="1:7" s="109" customFormat="1" ht="23.25" customHeight="1" x14ac:dyDescent="0.25">
      <c r="A255" s="305"/>
      <c r="B255" s="115" t="s">
        <v>396</v>
      </c>
      <c r="C255" s="113" t="s">
        <v>369</v>
      </c>
      <c r="D255" s="111" t="s">
        <v>185</v>
      </c>
      <c r="E255" s="111">
        <v>4</v>
      </c>
      <c r="F255" s="189">
        <v>14440000</v>
      </c>
      <c r="G255" s="189">
        <f t="shared" si="9"/>
        <v>57760000</v>
      </c>
    </row>
    <row r="256" spans="1:7" s="109" customFormat="1" ht="23.25" customHeight="1" x14ac:dyDescent="0.25">
      <c r="A256" s="305"/>
      <c r="B256" s="115" t="s">
        <v>397</v>
      </c>
      <c r="C256" s="113" t="s">
        <v>369</v>
      </c>
      <c r="D256" s="111" t="s">
        <v>185</v>
      </c>
      <c r="E256" s="111">
        <v>1</v>
      </c>
      <c r="F256" s="189">
        <v>15340000</v>
      </c>
      <c r="G256" s="189">
        <f t="shared" si="9"/>
        <v>15340000</v>
      </c>
    </row>
    <row r="257" spans="1:7" s="109" customFormat="1" ht="31.5" x14ac:dyDescent="0.25">
      <c r="A257" s="305"/>
      <c r="B257" s="115" t="s">
        <v>398</v>
      </c>
      <c r="C257" s="113" t="s">
        <v>399</v>
      </c>
      <c r="D257" s="111" t="s">
        <v>185</v>
      </c>
      <c r="E257" s="111">
        <v>2</v>
      </c>
      <c r="F257" s="189">
        <v>85930000</v>
      </c>
      <c r="G257" s="189">
        <f>F257*E257</f>
        <v>171860000</v>
      </c>
    </row>
    <row r="258" spans="1:7" s="109" customFormat="1" ht="23.25" customHeight="1" x14ac:dyDescent="0.25">
      <c r="A258" s="305"/>
      <c r="B258" s="116" t="s">
        <v>340</v>
      </c>
      <c r="C258" s="113" t="s">
        <v>341</v>
      </c>
      <c r="D258" s="113" t="s">
        <v>342</v>
      </c>
      <c r="E258" s="113">
        <v>5</v>
      </c>
      <c r="F258" s="189">
        <v>15000000</v>
      </c>
      <c r="G258" s="189">
        <f t="shared" ref="G258:G259" si="10">F258*E258</f>
        <v>75000000</v>
      </c>
    </row>
    <row r="259" spans="1:7" s="109" customFormat="1" ht="23.25" customHeight="1" x14ac:dyDescent="0.25">
      <c r="A259" s="305"/>
      <c r="B259" s="116" t="s">
        <v>343</v>
      </c>
      <c r="C259" s="113" t="s">
        <v>344</v>
      </c>
      <c r="D259" s="113" t="s">
        <v>342</v>
      </c>
      <c r="E259" s="111">
        <v>2</v>
      </c>
      <c r="F259" s="189">
        <v>20000000</v>
      </c>
      <c r="G259" s="189">
        <f t="shared" si="10"/>
        <v>40000000</v>
      </c>
    </row>
    <row r="260" spans="1:7" s="109" customFormat="1" ht="23.25" customHeight="1" x14ac:dyDescent="0.25">
      <c r="A260" s="305"/>
      <c r="B260" s="66" t="s">
        <v>470</v>
      </c>
      <c r="C260" s="113"/>
      <c r="D260" s="113"/>
      <c r="E260" s="111"/>
      <c r="F260" s="189"/>
      <c r="G260" s="227">
        <f>+G203</f>
        <v>10557240000</v>
      </c>
    </row>
    <row r="261" spans="1:7" ht="19.5" customHeight="1" x14ac:dyDescent="0.3">
      <c r="A261" s="308" t="s">
        <v>386</v>
      </c>
      <c r="B261" s="73" t="s">
        <v>315</v>
      </c>
      <c r="C261" s="76"/>
      <c r="D261" s="76"/>
      <c r="E261" s="76"/>
      <c r="F261" s="16"/>
      <c r="G261" s="272"/>
    </row>
    <row r="262" spans="1:7" ht="19.5" customHeight="1" x14ac:dyDescent="0.3">
      <c r="A262" s="308"/>
      <c r="B262" s="76" t="s">
        <v>457</v>
      </c>
      <c r="C262" s="76"/>
      <c r="D262" s="76"/>
      <c r="E262" s="76"/>
      <c r="F262" s="16"/>
      <c r="G262" s="272"/>
    </row>
    <row r="263" spans="1:7" s="32" customFormat="1" ht="19.5" customHeight="1" x14ac:dyDescent="0.3">
      <c r="A263" s="300">
        <v>1</v>
      </c>
      <c r="B263" s="66" t="s">
        <v>298</v>
      </c>
      <c r="C263" s="51" t="s">
        <v>133</v>
      </c>
      <c r="D263" s="51" t="s">
        <v>37</v>
      </c>
      <c r="E263" s="51">
        <v>3</v>
      </c>
      <c r="F263" s="59">
        <v>169042427</v>
      </c>
      <c r="G263" s="272">
        <f>F263*E263</f>
        <v>507127281</v>
      </c>
    </row>
    <row r="264" spans="1:7" ht="19.5" customHeight="1" x14ac:dyDescent="0.3">
      <c r="A264" s="309"/>
      <c r="B264" s="68" t="s">
        <v>112</v>
      </c>
      <c r="C264" s="9"/>
      <c r="D264" s="9"/>
      <c r="E264" s="9"/>
      <c r="F264" s="19"/>
      <c r="G264" s="273"/>
    </row>
    <row r="265" spans="1:7" x14ac:dyDescent="0.3">
      <c r="A265" s="315"/>
      <c r="B265" s="71" t="s">
        <v>113</v>
      </c>
      <c r="C265" s="11"/>
      <c r="D265" s="11"/>
      <c r="E265" s="11"/>
      <c r="F265" s="17"/>
      <c r="G265" s="274"/>
    </row>
    <row r="266" spans="1:7" x14ac:dyDescent="0.3">
      <c r="A266" s="315"/>
      <c r="B266" s="15" t="s">
        <v>114</v>
      </c>
      <c r="C266" s="11"/>
      <c r="D266" s="11"/>
      <c r="E266" s="11"/>
      <c r="F266" s="17"/>
      <c r="G266" s="274"/>
    </row>
    <row r="267" spans="1:7" ht="56.25" customHeight="1" x14ac:dyDescent="0.3">
      <c r="A267" s="315"/>
      <c r="B267" s="77" t="s">
        <v>115</v>
      </c>
      <c r="C267" s="11"/>
      <c r="D267" s="11"/>
      <c r="E267" s="11"/>
      <c r="F267" s="17"/>
      <c r="G267" s="274"/>
    </row>
    <row r="268" spans="1:7" ht="31.5" x14ac:dyDescent="0.3">
      <c r="A268" s="315"/>
      <c r="B268" s="77" t="s">
        <v>116</v>
      </c>
      <c r="C268" s="11"/>
      <c r="D268" s="11"/>
      <c r="E268" s="11"/>
      <c r="F268" s="17"/>
      <c r="G268" s="274"/>
    </row>
    <row r="269" spans="1:7" x14ac:dyDescent="0.3">
      <c r="A269" s="315"/>
      <c r="B269" s="2" t="s">
        <v>117</v>
      </c>
      <c r="C269" s="11"/>
      <c r="D269" s="11"/>
      <c r="E269" s="11"/>
      <c r="F269" s="17"/>
      <c r="G269" s="274"/>
    </row>
    <row r="270" spans="1:7" x14ac:dyDescent="0.3">
      <c r="A270" s="315"/>
      <c r="B270" s="2" t="s">
        <v>173</v>
      </c>
      <c r="C270" s="11"/>
      <c r="D270" s="11"/>
      <c r="E270" s="11"/>
      <c r="F270" s="17"/>
      <c r="G270" s="274"/>
    </row>
    <row r="271" spans="1:7" x14ac:dyDescent="0.3">
      <c r="A271" s="315"/>
      <c r="B271" s="5" t="s">
        <v>174</v>
      </c>
      <c r="C271" s="11"/>
      <c r="D271" s="11"/>
      <c r="E271" s="11"/>
      <c r="F271" s="17"/>
      <c r="G271" s="274"/>
    </row>
    <row r="272" spans="1:7" x14ac:dyDescent="0.3">
      <c r="A272" s="315"/>
      <c r="B272" s="5" t="s">
        <v>118</v>
      </c>
      <c r="C272" s="11"/>
      <c r="D272" s="11"/>
      <c r="E272" s="11"/>
      <c r="F272" s="17"/>
      <c r="G272" s="274"/>
    </row>
    <row r="273" spans="1:7" x14ac:dyDescent="0.3">
      <c r="A273" s="315"/>
      <c r="B273" s="5" t="s">
        <v>119</v>
      </c>
      <c r="C273" s="11"/>
      <c r="D273" s="11"/>
      <c r="E273" s="11"/>
      <c r="F273" s="17"/>
      <c r="G273" s="274"/>
    </row>
    <row r="274" spans="1:7" x14ac:dyDescent="0.3">
      <c r="A274" s="315"/>
      <c r="B274" s="2" t="s">
        <v>120</v>
      </c>
      <c r="C274" s="11"/>
      <c r="D274" s="11"/>
      <c r="E274" s="11"/>
      <c r="F274" s="17"/>
      <c r="G274" s="274"/>
    </row>
    <row r="275" spans="1:7" x14ac:dyDescent="0.3">
      <c r="A275" s="315"/>
      <c r="B275" s="2" t="s">
        <v>121</v>
      </c>
      <c r="C275" s="11"/>
      <c r="D275" s="11"/>
      <c r="E275" s="11"/>
      <c r="F275" s="17"/>
      <c r="G275" s="274"/>
    </row>
    <row r="276" spans="1:7" x14ac:dyDescent="0.3">
      <c r="A276" s="315"/>
      <c r="B276" s="5" t="s">
        <v>175</v>
      </c>
      <c r="C276" s="11"/>
      <c r="D276" s="11"/>
      <c r="E276" s="11"/>
      <c r="F276" s="17"/>
      <c r="G276" s="274"/>
    </row>
    <row r="277" spans="1:7" x14ac:dyDescent="0.3">
      <c r="A277" s="315"/>
      <c r="B277" s="5" t="s">
        <v>176</v>
      </c>
      <c r="C277" s="11"/>
      <c r="D277" s="11"/>
      <c r="E277" s="11"/>
      <c r="F277" s="17"/>
      <c r="G277" s="274"/>
    </row>
    <row r="278" spans="1:7" x14ac:dyDescent="0.3">
      <c r="A278" s="315"/>
      <c r="B278" s="2" t="s">
        <v>122</v>
      </c>
      <c r="C278" s="11"/>
      <c r="D278" s="11"/>
      <c r="E278" s="11"/>
      <c r="F278" s="17"/>
      <c r="G278" s="274"/>
    </row>
    <row r="279" spans="1:7" x14ac:dyDescent="0.3">
      <c r="A279" s="315"/>
      <c r="B279" s="2" t="s">
        <v>123</v>
      </c>
      <c r="C279" s="11"/>
      <c r="D279" s="11"/>
      <c r="E279" s="11"/>
      <c r="F279" s="17"/>
      <c r="G279" s="274"/>
    </row>
    <row r="280" spans="1:7" x14ac:dyDescent="0.3">
      <c r="A280" s="315"/>
      <c r="B280" s="3" t="s">
        <v>124</v>
      </c>
      <c r="C280" s="11"/>
      <c r="D280" s="11"/>
      <c r="E280" s="11"/>
      <c r="F280" s="17"/>
      <c r="G280" s="274"/>
    </row>
    <row r="281" spans="1:7" x14ac:dyDescent="0.3">
      <c r="A281" s="315"/>
      <c r="B281" s="2" t="s">
        <v>125</v>
      </c>
      <c r="C281" s="11"/>
      <c r="D281" s="11"/>
      <c r="E281" s="11"/>
      <c r="F281" s="17"/>
      <c r="G281" s="274"/>
    </row>
    <row r="282" spans="1:7" x14ac:dyDescent="0.3">
      <c r="A282" s="315"/>
      <c r="B282" s="2" t="s">
        <v>126</v>
      </c>
      <c r="C282" s="11"/>
      <c r="D282" s="11"/>
      <c r="E282" s="11"/>
      <c r="F282" s="17"/>
      <c r="G282" s="274"/>
    </row>
    <row r="283" spans="1:7" x14ac:dyDescent="0.3">
      <c r="A283" s="315"/>
      <c r="B283" s="5" t="s">
        <v>127</v>
      </c>
      <c r="C283" s="11"/>
      <c r="D283" s="11"/>
      <c r="E283" s="11"/>
      <c r="F283" s="17"/>
      <c r="G283" s="274"/>
    </row>
    <row r="284" spans="1:7" x14ac:dyDescent="0.3">
      <c r="A284" s="315"/>
      <c r="B284" s="5" t="s">
        <v>128</v>
      </c>
      <c r="C284" s="11"/>
      <c r="D284" s="11"/>
      <c r="E284" s="11"/>
      <c r="F284" s="17"/>
      <c r="G284" s="274"/>
    </row>
    <row r="285" spans="1:7" x14ac:dyDescent="0.3">
      <c r="A285" s="316"/>
      <c r="B285" s="5" t="s">
        <v>129</v>
      </c>
      <c r="C285" s="79"/>
      <c r="D285" s="79"/>
      <c r="E285" s="79"/>
      <c r="F285" s="80"/>
      <c r="G285" s="283"/>
    </row>
    <row r="286" spans="1:7" x14ac:dyDescent="0.3">
      <c r="A286" s="315"/>
      <c r="B286" s="2" t="s">
        <v>130</v>
      </c>
      <c r="C286" s="11"/>
      <c r="D286" s="11"/>
      <c r="E286" s="11"/>
      <c r="F286" s="17"/>
      <c r="G286" s="274"/>
    </row>
    <row r="287" spans="1:7" x14ac:dyDescent="0.3">
      <c r="A287" s="317"/>
      <c r="B287" s="4" t="s">
        <v>131</v>
      </c>
      <c r="C287" s="13"/>
      <c r="D287" s="13"/>
      <c r="E287" s="13"/>
      <c r="F287" s="18"/>
      <c r="G287" s="284"/>
    </row>
    <row r="288" spans="1:7" s="32" customFormat="1" ht="24" customHeight="1" x14ac:dyDescent="0.3">
      <c r="A288" s="318">
        <v>2</v>
      </c>
      <c r="B288" s="82" t="s">
        <v>299</v>
      </c>
      <c r="C288" s="76" t="s">
        <v>133</v>
      </c>
      <c r="D288" s="76" t="s">
        <v>65</v>
      </c>
      <c r="E288" s="158">
        <v>3</v>
      </c>
      <c r="F288" s="59">
        <v>62802604</v>
      </c>
      <c r="G288" s="272">
        <f>F288*E288</f>
        <v>188407812</v>
      </c>
    </row>
    <row r="289" spans="1:7" x14ac:dyDescent="0.3">
      <c r="A289" s="309"/>
      <c r="B289" s="83" t="s">
        <v>135</v>
      </c>
      <c r="C289" s="210"/>
      <c r="D289" s="210"/>
      <c r="E289" s="84"/>
      <c r="F289" s="145"/>
      <c r="G289" s="285"/>
    </row>
    <row r="290" spans="1:7" x14ac:dyDescent="0.3">
      <c r="A290" s="315"/>
      <c r="B290" s="14" t="s">
        <v>113</v>
      </c>
      <c r="C290" s="11"/>
      <c r="D290" s="11"/>
      <c r="E290" s="11"/>
      <c r="F290" s="17"/>
      <c r="G290" s="274"/>
    </row>
    <row r="291" spans="1:7" x14ac:dyDescent="0.3">
      <c r="A291" s="315"/>
      <c r="B291" s="15" t="s">
        <v>134</v>
      </c>
      <c r="C291" s="11"/>
      <c r="D291" s="11"/>
      <c r="E291" s="11"/>
      <c r="F291" s="17"/>
      <c r="G291" s="274"/>
    </row>
    <row r="292" spans="1:7" x14ac:dyDescent="0.3">
      <c r="A292" s="315"/>
      <c r="B292" s="14" t="s">
        <v>136</v>
      </c>
      <c r="C292" s="11"/>
      <c r="D292" s="11"/>
      <c r="E292" s="11"/>
      <c r="F292" s="17"/>
      <c r="G292" s="274"/>
    </row>
    <row r="293" spans="1:7" x14ac:dyDescent="0.3">
      <c r="A293" s="315"/>
      <c r="B293" s="2" t="s">
        <v>137</v>
      </c>
      <c r="C293" s="11"/>
      <c r="D293" s="11"/>
      <c r="E293" s="11"/>
      <c r="F293" s="17"/>
      <c r="G293" s="274"/>
    </row>
    <row r="294" spans="1:7" x14ac:dyDescent="0.3">
      <c r="A294" s="315"/>
      <c r="B294" s="2" t="s">
        <v>138</v>
      </c>
      <c r="C294" s="11"/>
      <c r="D294" s="11"/>
      <c r="E294" s="11"/>
      <c r="F294" s="17"/>
      <c r="G294" s="274"/>
    </row>
    <row r="295" spans="1:7" x14ac:dyDescent="0.3">
      <c r="A295" s="315"/>
      <c r="B295" s="2" t="s">
        <v>139</v>
      </c>
      <c r="C295" s="11"/>
      <c r="D295" s="11"/>
      <c r="E295" s="11"/>
      <c r="F295" s="17"/>
      <c r="G295" s="274"/>
    </row>
    <row r="296" spans="1:7" x14ac:dyDescent="0.3">
      <c r="A296" s="315"/>
      <c r="B296" s="2" t="s">
        <v>140</v>
      </c>
      <c r="C296" s="11"/>
      <c r="D296" s="11"/>
      <c r="E296" s="11"/>
      <c r="F296" s="17"/>
      <c r="G296" s="274"/>
    </row>
    <row r="297" spans="1:7" x14ac:dyDescent="0.3">
      <c r="A297" s="315"/>
      <c r="B297" s="2" t="s">
        <v>141</v>
      </c>
      <c r="C297" s="11"/>
      <c r="D297" s="11"/>
      <c r="E297" s="11"/>
      <c r="F297" s="17"/>
      <c r="G297" s="274"/>
    </row>
    <row r="298" spans="1:7" x14ac:dyDescent="0.3">
      <c r="A298" s="315"/>
      <c r="B298" s="2" t="s">
        <v>142</v>
      </c>
      <c r="C298" s="11"/>
      <c r="D298" s="11"/>
      <c r="E298" s="11"/>
      <c r="F298" s="17"/>
      <c r="G298" s="274"/>
    </row>
    <row r="299" spans="1:7" x14ac:dyDescent="0.3">
      <c r="A299" s="315"/>
      <c r="B299" s="2" t="s">
        <v>143</v>
      </c>
      <c r="C299" s="11"/>
      <c r="D299" s="11"/>
      <c r="E299" s="11"/>
      <c r="F299" s="17"/>
      <c r="G299" s="274"/>
    </row>
    <row r="300" spans="1:7" x14ac:dyDescent="0.3">
      <c r="A300" s="315"/>
      <c r="B300" s="2" t="s">
        <v>144</v>
      </c>
      <c r="C300" s="11"/>
      <c r="D300" s="11"/>
      <c r="E300" s="11"/>
      <c r="F300" s="17"/>
      <c r="G300" s="274"/>
    </row>
    <row r="301" spans="1:7" x14ac:dyDescent="0.3">
      <c r="A301" s="315"/>
      <c r="B301" s="2" t="s">
        <v>145</v>
      </c>
      <c r="C301" s="11"/>
      <c r="D301" s="11"/>
      <c r="E301" s="11"/>
      <c r="F301" s="17"/>
      <c r="G301" s="274"/>
    </row>
    <row r="302" spans="1:7" x14ac:dyDescent="0.3">
      <c r="A302" s="315"/>
      <c r="B302" s="2" t="s">
        <v>146</v>
      </c>
      <c r="C302" s="11"/>
      <c r="D302" s="11"/>
      <c r="E302" s="11"/>
      <c r="F302" s="17"/>
      <c r="G302" s="274"/>
    </row>
    <row r="303" spans="1:7" x14ac:dyDescent="0.3">
      <c r="A303" s="315"/>
      <c r="B303" s="2" t="s">
        <v>147</v>
      </c>
      <c r="C303" s="11"/>
      <c r="D303" s="11"/>
      <c r="E303" s="11"/>
      <c r="F303" s="17"/>
      <c r="G303" s="274"/>
    </row>
    <row r="304" spans="1:7" x14ac:dyDescent="0.3">
      <c r="A304" s="315"/>
      <c r="B304" s="6" t="s">
        <v>148</v>
      </c>
      <c r="C304" s="11"/>
      <c r="D304" s="11"/>
      <c r="E304" s="11"/>
      <c r="F304" s="17"/>
      <c r="G304" s="274"/>
    </row>
    <row r="305" spans="1:7" x14ac:dyDescent="0.3">
      <c r="A305" s="315"/>
      <c r="B305" s="3" t="s">
        <v>124</v>
      </c>
      <c r="C305" s="11"/>
      <c r="D305" s="11"/>
      <c r="E305" s="11"/>
      <c r="F305" s="17"/>
      <c r="G305" s="274"/>
    </row>
    <row r="306" spans="1:7" x14ac:dyDescent="0.3">
      <c r="A306" s="315"/>
      <c r="B306" s="2" t="s">
        <v>149</v>
      </c>
      <c r="C306" s="11"/>
      <c r="D306" s="11"/>
      <c r="E306" s="11"/>
      <c r="F306" s="17"/>
      <c r="G306" s="274"/>
    </row>
    <row r="307" spans="1:7" x14ac:dyDescent="0.3">
      <c r="A307" s="315"/>
      <c r="B307" s="5" t="s">
        <v>127</v>
      </c>
      <c r="C307" s="11"/>
      <c r="D307" s="11"/>
      <c r="E307" s="11"/>
      <c r="F307" s="17"/>
      <c r="G307" s="274"/>
    </row>
    <row r="308" spans="1:7" x14ac:dyDescent="0.3">
      <c r="A308" s="315"/>
      <c r="B308" s="5" t="s">
        <v>128</v>
      </c>
      <c r="C308" s="11"/>
      <c r="D308" s="11"/>
      <c r="E308" s="11"/>
      <c r="F308" s="17"/>
      <c r="G308" s="274"/>
    </row>
    <row r="309" spans="1:7" x14ac:dyDescent="0.3">
      <c r="A309" s="315"/>
      <c r="B309" s="2" t="s">
        <v>129</v>
      </c>
      <c r="C309" s="11"/>
      <c r="D309" s="11"/>
      <c r="E309" s="11"/>
      <c r="F309" s="17"/>
      <c r="G309" s="274"/>
    </row>
    <row r="310" spans="1:7" x14ac:dyDescent="0.3">
      <c r="A310" s="317"/>
      <c r="B310" s="4" t="s">
        <v>150</v>
      </c>
      <c r="C310" s="13"/>
      <c r="D310" s="13"/>
      <c r="E310" s="13"/>
      <c r="F310" s="18"/>
      <c r="G310" s="284"/>
    </row>
    <row r="311" spans="1:7" x14ac:dyDescent="0.3">
      <c r="A311" s="319"/>
      <c r="B311" s="244" t="s">
        <v>469</v>
      </c>
      <c r="C311" s="242"/>
      <c r="D311" s="242"/>
      <c r="E311" s="242"/>
      <c r="F311" s="243"/>
      <c r="G311" s="286">
        <f>+G288+G263</f>
        <v>695535093</v>
      </c>
    </row>
    <row r="312" spans="1:7" s="32" customFormat="1" x14ac:dyDescent="0.3">
      <c r="A312" s="300" t="s">
        <v>464</v>
      </c>
      <c r="B312" s="73" t="s">
        <v>316</v>
      </c>
      <c r="C312" s="33"/>
      <c r="D312" s="182"/>
      <c r="E312" s="33"/>
      <c r="F312" s="75"/>
      <c r="G312" s="280"/>
    </row>
    <row r="313" spans="1:7" s="32" customFormat="1" x14ac:dyDescent="0.3">
      <c r="A313" s="313"/>
      <c r="B313" s="140" t="s">
        <v>457</v>
      </c>
      <c r="C313" s="246"/>
      <c r="D313" s="245"/>
      <c r="E313" s="246"/>
      <c r="F313" s="247"/>
      <c r="G313" s="287"/>
    </row>
    <row r="314" spans="1:7" s="32" customFormat="1" x14ac:dyDescent="0.3">
      <c r="A314" s="23">
        <v>1</v>
      </c>
      <c r="B314" s="23" t="s">
        <v>190</v>
      </c>
      <c r="C314" s="159" t="s">
        <v>191</v>
      </c>
      <c r="D314" s="22" t="s">
        <v>65</v>
      </c>
      <c r="E314" s="160">
        <v>8</v>
      </c>
      <c r="F314" s="161">
        <v>87500000</v>
      </c>
      <c r="G314" s="288">
        <f>F314*E314</f>
        <v>700000000</v>
      </c>
    </row>
    <row r="315" spans="1:7" x14ac:dyDescent="0.3">
      <c r="A315" s="262"/>
      <c r="B315" s="39" t="s">
        <v>192</v>
      </c>
      <c r="C315" s="41"/>
      <c r="D315" s="196"/>
      <c r="E315" s="41"/>
      <c r="F315" s="42"/>
      <c r="G315" s="269"/>
    </row>
    <row r="316" spans="1:7" x14ac:dyDescent="0.3">
      <c r="A316" s="262"/>
      <c r="B316" s="39" t="s">
        <v>104</v>
      </c>
      <c r="C316" s="41"/>
      <c r="D316" s="196"/>
      <c r="E316" s="41"/>
      <c r="F316" s="42"/>
      <c r="G316" s="269"/>
    </row>
    <row r="317" spans="1:7" x14ac:dyDescent="0.3">
      <c r="A317" s="262"/>
      <c r="B317" s="39" t="s">
        <v>193</v>
      </c>
      <c r="C317" s="41"/>
      <c r="D317" s="196"/>
      <c r="E317" s="41"/>
      <c r="F317" s="42"/>
      <c r="G317" s="269"/>
    </row>
    <row r="318" spans="1:7" x14ac:dyDescent="0.3">
      <c r="A318" s="262"/>
      <c r="B318" s="39" t="s">
        <v>194</v>
      </c>
      <c r="C318" s="41"/>
      <c r="D318" s="196"/>
      <c r="E318" s="41"/>
      <c r="F318" s="42"/>
      <c r="G318" s="269"/>
    </row>
    <row r="319" spans="1:7" x14ac:dyDescent="0.3">
      <c r="A319" s="296"/>
      <c r="B319" s="39" t="s">
        <v>195</v>
      </c>
      <c r="C319" s="41"/>
      <c r="D319" s="196"/>
      <c r="E319" s="41"/>
      <c r="F319" s="42"/>
      <c r="G319" s="269"/>
    </row>
    <row r="320" spans="1:7" ht="30.75" customHeight="1" x14ac:dyDescent="0.3">
      <c r="A320" s="296"/>
      <c r="B320" s="39" t="s">
        <v>105</v>
      </c>
      <c r="C320" s="41"/>
      <c r="D320" s="196"/>
      <c r="E320" s="41"/>
      <c r="F320" s="42"/>
      <c r="G320" s="269"/>
    </row>
    <row r="321" spans="1:7" x14ac:dyDescent="0.3">
      <c r="A321" s="262"/>
      <c r="B321" s="39" t="s">
        <v>106</v>
      </c>
      <c r="C321" s="41"/>
      <c r="D321" s="196"/>
      <c r="E321" s="41"/>
      <c r="F321" s="42"/>
      <c r="G321" s="269"/>
    </row>
    <row r="322" spans="1:7" x14ac:dyDescent="0.3">
      <c r="A322" s="262"/>
      <c r="B322" s="39" t="s">
        <v>196</v>
      </c>
      <c r="C322" s="41"/>
      <c r="D322" s="196"/>
      <c r="E322" s="41"/>
      <c r="F322" s="42"/>
      <c r="G322" s="269"/>
    </row>
    <row r="323" spans="1:7" x14ac:dyDescent="0.3">
      <c r="A323" s="262"/>
      <c r="B323" s="39" t="s">
        <v>197</v>
      </c>
      <c r="C323" s="41"/>
      <c r="D323" s="196"/>
      <c r="E323" s="41"/>
      <c r="F323" s="42"/>
      <c r="G323" s="269"/>
    </row>
    <row r="324" spans="1:7" x14ac:dyDescent="0.3">
      <c r="A324" s="262"/>
      <c r="B324" s="39" t="s">
        <v>198</v>
      </c>
      <c r="C324" s="41"/>
      <c r="D324" s="196"/>
      <c r="E324" s="41"/>
      <c r="F324" s="42"/>
      <c r="G324" s="269"/>
    </row>
    <row r="325" spans="1:7" x14ac:dyDescent="0.3">
      <c r="A325" s="296"/>
      <c r="B325" s="39" t="s">
        <v>199</v>
      </c>
      <c r="C325" s="41"/>
      <c r="D325" s="196"/>
      <c r="E325" s="41"/>
      <c r="F325" s="42"/>
      <c r="G325" s="269"/>
    </row>
    <row r="326" spans="1:7" ht="30.75" customHeight="1" x14ac:dyDescent="0.3">
      <c r="A326" s="296"/>
      <c r="B326" s="39" t="s">
        <v>200</v>
      </c>
      <c r="C326" s="41"/>
      <c r="D326" s="196"/>
      <c r="E326" s="41"/>
      <c r="F326" s="42"/>
      <c r="G326" s="269"/>
    </row>
    <row r="327" spans="1:7" x14ac:dyDescent="0.3">
      <c r="A327" s="262"/>
      <c r="B327" s="39" t="s">
        <v>201</v>
      </c>
      <c r="C327" s="41"/>
      <c r="D327" s="196"/>
      <c r="E327" s="41"/>
      <c r="F327" s="42"/>
      <c r="G327" s="269"/>
    </row>
    <row r="328" spans="1:7" x14ac:dyDescent="0.3">
      <c r="A328" s="262"/>
      <c r="B328" s="39" t="s">
        <v>202</v>
      </c>
      <c r="C328" s="41"/>
      <c r="D328" s="196"/>
      <c r="E328" s="41"/>
      <c r="F328" s="42"/>
      <c r="G328" s="269"/>
    </row>
    <row r="329" spans="1:7" x14ac:dyDescent="0.3">
      <c r="A329" s="262"/>
      <c r="B329" s="39" t="s">
        <v>203</v>
      </c>
      <c r="C329" s="41"/>
      <c r="D329" s="196"/>
      <c r="E329" s="41"/>
      <c r="F329" s="42"/>
      <c r="G329" s="269"/>
    </row>
    <row r="330" spans="1:7" x14ac:dyDescent="0.3">
      <c r="A330" s="262"/>
      <c r="B330" s="39" t="s">
        <v>204</v>
      </c>
      <c r="C330" s="41"/>
      <c r="D330" s="196"/>
      <c r="E330" s="41"/>
      <c r="F330" s="42"/>
      <c r="G330" s="269"/>
    </row>
    <row r="331" spans="1:7" x14ac:dyDescent="0.3">
      <c r="A331" s="296"/>
      <c r="B331" s="39" t="s">
        <v>107</v>
      </c>
      <c r="C331" s="41"/>
      <c r="D331" s="196"/>
      <c r="E331" s="41"/>
      <c r="F331" s="42"/>
      <c r="G331" s="269"/>
    </row>
    <row r="332" spans="1:7" ht="30.75" customHeight="1" x14ac:dyDescent="0.3">
      <c r="A332" s="296"/>
      <c r="B332" s="39" t="s">
        <v>108</v>
      </c>
      <c r="C332" s="41"/>
      <c r="D332" s="196"/>
      <c r="E332" s="41"/>
      <c r="F332" s="42"/>
      <c r="G332" s="269"/>
    </row>
    <row r="333" spans="1:7" x14ac:dyDescent="0.3">
      <c r="A333" s="262"/>
      <c r="B333" s="39" t="s">
        <v>109</v>
      </c>
      <c r="C333" s="41"/>
      <c r="D333" s="196"/>
      <c r="E333" s="41"/>
      <c r="F333" s="42"/>
      <c r="G333" s="269"/>
    </row>
    <row r="334" spans="1:7" x14ac:dyDescent="0.3">
      <c r="A334" s="262"/>
      <c r="B334" s="39" t="s">
        <v>110</v>
      </c>
      <c r="C334" s="41"/>
      <c r="D334" s="196"/>
      <c r="E334" s="41"/>
      <c r="F334" s="42"/>
      <c r="G334" s="269"/>
    </row>
    <row r="335" spans="1:7" ht="44.25" customHeight="1" x14ac:dyDescent="0.3">
      <c r="A335" s="262"/>
      <c r="B335" s="39" t="s">
        <v>166</v>
      </c>
      <c r="C335" s="41"/>
      <c r="D335" s="196"/>
      <c r="E335" s="41"/>
      <c r="F335" s="42"/>
      <c r="G335" s="269"/>
    </row>
    <row r="336" spans="1:7" ht="31.5" x14ac:dyDescent="0.3">
      <c r="A336" s="262"/>
      <c r="B336" s="39" t="s">
        <v>167</v>
      </c>
      <c r="C336" s="41"/>
      <c r="D336" s="196"/>
      <c r="E336" s="41"/>
      <c r="F336" s="42"/>
      <c r="G336" s="269"/>
    </row>
    <row r="337" spans="1:7" ht="31.5" x14ac:dyDescent="0.3">
      <c r="A337" s="296"/>
      <c r="B337" s="39" t="s">
        <v>168</v>
      </c>
      <c r="C337" s="41"/>
      <c r="D337" s="196"/>
      <c r="E337" s="41"/>
      <c r="F337" s="42"/>
      <c r="G337" s="269"/>
    </row>
    <row r="338" spans="1:7" ht="30.75" customHeight="1" x14ac:dyDescent="0.3">
      <c r="A338" s="296"/>
      <c r="B338" s="39" t="s">
        <v>111</v>
      </c>
      <c r="C338" s="41"/>
      <c r="D338" s="196"/>
      <c r="E338" s="41"/>
      <c r="F338" s="42"/>
      <c r="G338" s="269"/>
    </row>
    <row r="339" spans="1:7" x14ac:dyDescent="0.3">
      <c r="A339" s="262"/>
      <c r="B339" s="39" t="s">
        <v>205</v>
      </c>
      <c r="C339" s="41"/>
      <c r="D339" s="196"/>
      <c r="E339" s="41"/>
      <c r="F339" s="42"/>
      <c r="G339" s="269"/>
    </row>
    <row r="340" spans="1:7" x14ac:dyDescent="0.3">
      <c r="A340" s="262"/>
      <c r="B340" s="39" t="s">
        <v>105</v>
      </c>
      <c r="C340" s="41"/>
      <c r="D340" s="196"/>
      <c r="E340" s="41"/>
      <c r="F340" s="42"/>
      <c r="G340" s="269"/>
    </row>
    <row r="341" spans="1:7" x14ac:dyDescent="0.3">
      <c r="A341" s="262"/>
      <c r="B341" s="39" t="s">
        <v>106</v>
      </c>
      <c r="C341" s="41"/>
      <c r="D341" s="196"/>
      <c r="E341" s="41"/>
      <c r="F341" s="42"/>
      <c r="G341" s="269"/>
    </row>
    <row r="342" spans="1:7" x14ac:dyDescent="0.3">
      <c r="A342" s="262"/>
      <c r="B342" s="39" t="s">
        <v>206</v>
      </c>
      <c r="C342" s="41"/>
      <c r="D342" s="196"/>
      <c r="E342" s="41"/>
      <c r="F342" s="42"/>
      <c r="G342" s="269"/>
    </row>
    <row r="343" spans="1:7" x14ac:dyDescent="0.3">
      <c r="A343" s="296"/>
      <c r="B343" s="39" t="s">
        <v>207</v>
      </c>
      <c r="C343" s="41"/>
      <c r="D343" s="196"/>
      <c r="E343" s="41"/>
      <c r="F343" s="42"/>
      <c r="G343" s="269"/>
    </row>
    <row r="344" spans="1:7" ht="30.75" customHeight="1" x14ac:dyDescent="0.3">
      <c r="A344" s="296"/>
      <c r="B344" s="39" t="s">
        <v>208</v>
      </c>
      <c r="C344" s="41"/>
      <c r="D344" s="196"/>
      <c r="E344" s="41"/>
      <c r="F344" s="42"/>
      <c r="G344" s="269"/>
    </row>
    <row r="345" spans="1:7" ht="31.5" x14ac:dyDescent="0.3">
      <c r="A345" s="262"/>
      <c r="B345" s="39" t="s">
        <v>209</v>
      </c>
      <c r="C345" s="41"/>
      <c r="D345" s="196"/>
      <c r="E345" s="41"/>
      <c r="F345" s="42"/>
      <c r="G345" s="269"/>
    </row>
    <row r="346" spans="1:7" x14ac:dyDescent="0.3">
      <c r="A346" s="262"/>
      <c r="B346" s="39" t="s">
        <v>210</v>
      </c>
      <c r="C346" s="41"/>
      <c r="D346" s="196"/>
      <c r="E346" s="41"/>
      <c r="F346" s="42"/>
      <c r="G346" s="269"/>
    </row>
    <row r="347" spans="1:7" x14ac:dyDescent="0.3">
      <c r="A347" s="262"/>
      <c r="B347" s="39" t="s">
        <v>211</v>
      </c>
      <c r="C347" s="41"/>
      <c r="D347" s="196"/>
      <c r="E347" s="41"/>
      <c r="F347" s="42"/>
      <c r="G347" s="269"/>
    </row>
    <row r="348" spans="1:7" ht="31.5" x14ac:dyDescent="0.3">
      <c r="A348" s="262"/>
      <c r="B348" s="39" t="s">
        <v>212</v>
      </c>
      <c r="C348" s="41"/>
      <c r="D348" s="196"/>
      <c r="E348" s="41"/>
      <c r="F348" s="42"/>
      <c r="G348" s="269"/>
    </row>
    <row r="349" spans="1:7" ht="31.5" x14ac:dyDescent="0.3">
      <c r="A349" s="296"/>
      <c r="B349" s="39" t="s">
        <v>213</v>
      </c>
      <c r="C349" s="41"/>
      <c r="D349" s="196"/>
      <c r="E349" s="41"/>
      <c r="F349" s="42"/>
      <c r="G349" s="269"/>
    </row>
    <row r="350" spans="1:7" ht="30.75" customHeight="1" x14ac:dyDescent="0.3">
      <c r="A350" s="296"/>
      <c r="B350" s="39" t="s">
        <v>107</v>
      </c>
      <c r="C350" s="41"/>
      <c r="D350" s="196"/>
      <c r="E350" s="41"/>
      <c r="F350" s="42"/>
      <c r="G350" s="269"/>
    </row>
    <row r="351" spans="1:7" x14ac:dyDescent="0.3">
      <c r="A351" s="262"/>
      <c r="B351" s="39" t="s">
        <v>108</v>
      </c>
      <c r="C351" s="41"/>
      <c r="D351" s="196"/>
      <c r="E351" s="41"/>
      <c r="F351" s="42"/>
      <c r="G351" s="269"/>
    </row>
    <row r="352" spans="1:7" x14ac:dyDescent="0.3">
      <c r="A352" s="262"/>
      <c r="B352" s="39" t="s">
        <v>109</v>
      </c>
      <c r="C352" s="41"/>
      <c r="D352" s="196"/>
      <c r="E352" s="41"/>
      <c r="F352" s="42"/>
      <c r="G352" s="269"/>
    </row>
    <row r="353" spans="1:7" x14ac:dyDescent="0.3">
      <c r="A353" s="262"/>
      <c r="B353" s="39" t="s">
        <v>110</v>
      </c>
      <c r="C353" s="41"/>
      <c r="D353" s="196"/>
      <c r="E353" s="41"/>
      <c r="F353" s="42"/>
      <c r="G353" s="269"/>
    </row>
    <row r="354" spans="1:7" ht="48.75" customHeight="1" x14ac:dyDescent="0.3">
      <c r="A354" s="262"/>
      <c r="B354" s="39" t="s">
        <v>166</v>
      </c>
      <c r="C354" s="41"/>
      <c r="D354" s="196"/>
      <c r="E354" s="41"/>
      <c r="F354" s="42"/>
      <c r="G354" s="269"/>
    </row>
    <row r="355" spans="1:7" ht="31.5" x14ac:dyDescent="0.3">
      <c r="A355" s="296"/>
      <c r="B355" s="39" t="s">
        <v>167</v>
      </c>
      <c r="C355" s="41"/>
      <c r="D355" s="196"/>
      <c r="E355" s="41"/>
      <c r="F355" s="42"/>
      <c r="G355" s="269"/>
    </row>
    <row r="356" spans="1:7" ht="30.75" customHeight="1" x14ac:dyDescent="0.3">
      <c r="A356" s="296"/>
      <c r="B356" s="39" t="s">
        <v>168</v>
      </c>
      <c r="C356" s="41"/>
      <c r="D356" s="196"/>
      <c r="E356" s="41"/>
      <c r="F356" s="42"/>
      <c r="G356" s="269"/>
    </row>
    <row r="357" spans="1:7" x14ac:dyDescent="0.3">
      <c r="A357" s="262"/>
      <c r="B357" s="39" t="s">
        <v>111</v>
      </c>
      <c r="C357" s="41"/>
      <c r="D357" s="196"/>
      <c r="E357" s="41"/>
      <c r="F357" s="42"/>
      <c r="G357" s="269"/>
    </row>
    <row r="358" spans="1:7" x14ac:dyDescent="0.3">
      <c r="A358" s="262"/>
      <c r="B358" s="39" t="s">
        <v>214</v>
      </c>
      <c r="C358" s="41"/>
      <c r="D358" s="196"/>
      <c r="E358" s="41"/>
      <c r="F358" s="42"/>
      <c r="G358" s="269"/>
    </row>
    <row r="359" spans="1:7" x14ac:dyDescent="0.3">
      <c r="A359" s="262"/>
      <c r="B359" s="39" t="s">
        <v>105</v>
      </c>
      <c r="C359" s="41"/>
      <c r="D359" s="196"/>
      <c r="E359" s="41"/>
      <c r="F359" s="42"/>
      <c r="G359" s="269"/>
    </row>
    <row r="360" spans="1:7" x14ac:dyDescent="0.3">
      <c r="A360" s="262"/>
      <c r="B360" s="39" t="s">
        <v>106</v>
      </c>
      <c r="C360" s="41"/>
      <c r="D360" s="196"/>
      <c r="E360" s="41"/>
      <c r="F360" s="42"/>
      <c r="G360" s="269"/>
    </row>
    <row r="361" spans="1:7" x14ac:dyDescent="0.3">
      <c r="A361" s="296"/>
      <c r="B361" s="39" t="s">
        <v>215</v>
      </c>
      <c r="C361" s="41"/>
      <c r="D361" s="196"/>
      <c r="E361" s="41"/>
      <c r="F361" s="42"/>
      <c r="G361" s="269"/>
    </row>
    <row r="362" spans="1:7" ht="30.75" customHeight="1" x14ac:dyDescent="0.3">
      <c r="A362" s="296"/>
      <c r="B362" s="39" t="s">
        <v>216</v>
      </c>
      <c r="C362" s="41"/>
      <c r="D362" s="196"/>
      <c r="E362" s="41"/>
      <c r="F362" s="42"/>
      <c r="G362" s="269"/>
    </row>
    <row r="363" spans="1:7" ht="31.5" x14ac:dyDescent="0.3">
      <c r="A363" s="262"/>
      <c r="B363" s="39" t="s">
        <v>217</v>
      </c>
      <c r="C363" s="41"/>
      <c r="D363" s="196"/>
      <c r="E363" s="41"/>
      <c r="F363" s="42"/>
      <c r="G363" s="269"/>
    </row>
    <row r="364" spans="1:7" x14ac:dyDescent="0.3">
      <c r="A364" s="262"/>
      <c r="B364" s="39" t="s">
        <v>107</v>
      </c>
      <c r="C364" s="41"/>
      <c r="D364" s="196"/>
      <c r="E364" s="41"/>
      <c r="F364" s="42"/>
      <c r="G364" s="269"/>
    </row>
    <row r="365" spans="1:7" x14ac:dyDescent="0.3">
      <c r="A365" s="262"/>
      <c r="B365" s="39" t="s">
        <v>108</v>
      </c>
      <c r="C365" s="41"/>
      <c r="D365" s="196"/>
      <c r="E365" s="41"/>
      <c r="F365" s="42"/>
      <c r="G365" s="269"/>
    </row>
    <row r="366" spans="1:7" x14ac:dyDescent="0.3">
      <c r="A366" s="262"/>
      <c r="B366" s="39" t="s">
        <v>109</v>
      </c>
      <c r="C366" s="41"/>
      <c r="D366" s="196"/>
      <c r="E366" s="41"/>
      <c r="F366" s="42"/>
      <c r="G366" s="269"/>
    </row>
    <row r="367" spans="1:7" x14ac:dyDescent="0.3">
      <c r="A367" s="296"/>
      <c r="B367" s="39" t="s">
        <v>110</v>
      </c>
      <c r="C367" s="41"/>
      <c r="D367" s="196"/>
      <c r="E367" s="41"/>
      <c r="F367" s="42"/>
      <c r="G367" s="269"/>
    </row>
    <row r="368" spans="1:7" ht="30.75" customHeight="1" x14ac:dyDescent="0.3">
      <c r="A368" s="296"/>
      <c r="B368" s="39" t="s">
        <v>166</v>
      </c>
      <c r="C368" s="41"/>
      <c r="D368" s="196"/>
      <c r="E368" s="41"/>
      <c r="F368" s="42"/>
      <c r="G368" s="269"/>
    </row>
    <row r="369" spans="1:7" ht="31.5" x14ac:dyDescent="0.3">
      <c r="A369" s="262"/>
      <c r="B369" s="39" t="s">
        <v>167</v>
      </c>
      <c r="C369" s="41"/>
      <c r="D369" s="196"/>
      <c r="E369" s="41"/>
      <c r="F369" s="42"/>
      <c r="G369" s="269"/>
    </row>
    <row r="370" spans="1:7" ht="31.5" x14ac:dyDescent="0.3">
      <c r="A370" s="262"/>
      <c r="B370" s="39" t="s">
        <v>168</v>
      </c>
      <c r="C370" s="41"/>
      <c r="D370" s="196"/>
      <c r="E370" s="41"/>
      <c r="F370" s="42"/>
      <c r="G370" s="269"/>
    </row>
    <row r="371" spans="1:7" x14ac:dyDescent="0.3">
      <c r="A371" s="262"/>
      <c r="B371" s="39" t="s">
        <v>111</v>
      </c>
      <c r="C371" s="41"/>
      <c r="D371" s="196"/>
      <c r="E371" s="41"/>
      <c r="F371" s="42"/>
      <c r="G371" s="269"/>
    </row>
    <row r="372" spans="1:7" x14ac:dyDescent="0.3">
      <c r="A372" s="262"/>
      <c r="B372" s="39" t="s">
        <v>218</v>
      </c>
      <c r="C372" s="41"/>
      <c r="D372" s="196"/>
      <c r="E372" s="41"/>
      <c r="F372" s="42"/>
      <c r="G372" s="269"/>
    </row>
    <row r="373" spans="1:7" x14ac:dyDescent="0.3">
      <c r="A373" s="296"/>
      <c r="B373" s="39" t="s">
        <v>105</v>
      </c>
      <c r="C373" s="41"/>
      <c r="D373" s="196"/>
      <c r="E373" s="41"/>
      <c r="F373" s="42"/>
      <c r="G373" s="269"/>
    </row>
    <row r="374" spans="1:7" ht="30.75" customHeight="1" x14ac:dyDescent="0.3">
      <c r="A374" s="296"/>
      <c r="B374" s="39" t="s">
        <v>106</v>
      </c>
      <c r="C374" s="41"/>
      <c r="D374" s="196"/>
      <c r="E374" s="41"/>
      <c r="F374" s="42"/>
      <c r="G374" s="269"/>
    </row>
    <row r="375" spans="1:7" x14ac:dyDescent="0.3">
      <c r="A375" s="262"/>
      <c r="B375" s="39" t="s">
        <v>219</v>
      </c>
      <c r="C375" s="41"/>
      <c r="D375" s="196"/>
      <c r="E375" s="41"/>
      <c r="F375" s="42"/>
      <c r="G375" s="269"/>
    </row>
    <row r="376" spans="1:7" x14ac:dyDescent="0.3">
      <c r="A376" s="262"/>
      <c r="B376" s="39" t="s">
        <v>220</v>
      </c>
      <c r="C376" s="41"/>
      <c r="D376" s="196"/>
      <c r="E376" s="41"/>
      <c r="F376" s="42"/>
      <c r="G376" s="269"/>
    </row>
    <row r="377" spans="1:7" x14ac:dyDescent="0.3">
      <c r="A377" s="262"/>
      <c r="B377" s="39" t="s">
        <v>221</v>
      </c>
      <c r="C377" s="41"/>
      <c r="D377" s="196"/>
      <c r="E377" s="41"/>
      <c r="F377" s="42"/>
      <c r="G377" s="269"/>
    </row>
    <row r="378" spans="1:7" x14ac:dyDescent="0.3">
      <c r="A378" s="262"/>
      <c r="B378" s="39" t="s">
        <v>222</v>
      </c>
      <c r="C378" s="41"/>
      <c r="D378" s="196"/>
      <c r="E378" s="41"/>
      <c r="F378" s="42"/>
      <c r="G378" s="269"/>
    </row>
    <row r="379" spans="1:7" x14ac:dyDescent="0.3">
      <c r="A379" s="296"/>
      <c r="B379" s="39" t="s">
        <v>223</v>
      </c>
      <c r="C379" s="41"/>
      <c r="D379" s="196"/>
      <c r="E379" s="41"/>
      <c r="F379" s="42"/>
      <c r="G379" s="269"/>
    </row>
    <row r="380" spans="1:7" ht="30.75" customHeight="1" x14ac:dyDescent="0.3">
      <c r="A380" s="296"/>
      <c r="B380" s="39" t="s">
        <v>224</v>
      </c>
      <c r="C380" s="41"/>
      <c r="D380" s="196"/>
      <c r="E380" s="41"/>
      <c r="F380" s="42"/>
      <c r="G380" s="269"/>
    </row>
    <row r="381" spans="1:7" x14ac:dyDescent="0.3">
      <c r="A381" s="262"/>
      <c r="B381" s="39" t="s">
        <v>107</v>
      </c>
      <c r="C381" s="41"/>
      <c r="D381" s="196"/>
      <c r="E381" s="41"/>
      <c r="F381" s="42"/>
      <c r="G381" s="269"/>
    </row>
    <row r="382" spans="1:7" x14ac:dyDescent="0.3">
      <c r="A382" s="262"/>
      <c r="B382" s="39" t="s">
        <v>108</v>
      </c>
      <c r="C382" s="41"/>
      <c r="D382" s="196"/>
      <c r="E382" s="41"/>
      <c r="F382" s="42"/>
      <c r="G382" s="269"/>
    </row>
    <row r="383" spans="1:7" x14ac:dyDescent="0.3">
      <c r="A383" s="262"/>
      <c r="B383" s="39" t="s">
        <v>109</v>
      </c>
      <c r="C383" s="41"/>
      <c r="D383" s="196"/>
      <c r="E383" s="41"/>
      <c r="F383" s="42"/>
      <c r="G383" s="269"/>
    </row>
    <row r="384" spans="1:7" x14ac:dyDescent="0.3">
      <c r="A384" s="262"/>
      <c r="B384" s="39" t="s">
        <v>110</v>
      </c>
      <c r="C384" s="41"/>
      <c r="D384" s="196"/>
      <c r="E384" s="41"/>
      <c r="F384" s="42"/>
      <c r="G384" s="269"/>
    </row>
    <row r="385" spans="1:7" ht="44.25" customHeight="1" x14ac:dyDescent="0.3">
      <c r="A385" s="296"/>
      <c r="B385" s="39" t="s">
        <v>166</v>
      </c>
      <c r="C385" s="41"/>
      <c r="D385" s="196"/>
      <c r="E385" s="41"/>
      <c r="F385" s="42"/>
      <c r="G385" s="269"/>
    </row>
    <row r="386" spans="1:7" ht="30.75" customHeight="1" x14ac:dyDescent="0.3">
      <c r="A386" s="296"/>
      <c r="B386" s="39" t="s">
        <v>167</v>
      </c>
      <c r="C386" s="41"/>
      <c r="D386" s="196"/>
      <c r="E386" s="41"/>
      <c r="F386" s="42"/>
      <c r="G386" s="269"/>
    </row>
    <row r="387" spans="1:7" ht="31.5" x14ac:dyDescent="0.3">
      <c r="A387" s="262"/>
      <c r="B387" s="39" t="s">
        <v>168</v>
      </c>
      <c r="C387" s="41"/>
      <c r="D387" s="196"/>
      <c r="E387" s="41"/>
      <c r="F387" s="42"/>
      <c r="G387" s="269"/>
    </row>
    <row r="388" spans="1:7" x14ac:dyDescent="0.3">
      <c r="A388" s="262"/>
      <c r="B388" s="39" t="s">
        <v>111</v>
      </c>
      <c r="C388" s="41"/>
      <c r="D388" s="196"/>
      <c r="E388" s="41"/>
      <c r="F388" s="42"/>
      <c r="G388" s="269"/>
    </row>
    <row r="389" spans="1:7" x14ac:dyDescent="0.3">
      <c r="A389" s="262"/>
      <c r="B389" s="39" t="s">
        <v>225</v>
      </c>
      <c r="C389" s="41"/>
      <c r="D389" s="196"/>
      <c r="E389" s="41"/>
      <c r="F389" s="42"/>
      <c r="G389" s="269"/>
    </row>
    <row r="390" spans="1:7" x14ac:dyDescent="0.3">
      <c r="A390" s="262"/>
      <c r="B390" s="39" t="s">
        <v>105</v>
      </c>
      <c r="C390" s="41"/>
      <c r="D390" s="196"/>
      <c r="E390" s="41"/>
      <c r="F390" s="42"/>
      <c r="G390" s="269"/>
    </row>
    <row r="391" spans="1:7" x14ac:dyDescent="0.3">
      <c r="A391" s="296"/>
      <c r="B391" s="39" t="s">
        <v>106</v>
      </c>
      <c r="C391" s="41"/>
      <c r="D391" s="196"/>
      <c r="E391" s="41"/>
      <c r="F391" s="42"/>
      <c r="G391" s="269"/>
    </row>
    <row r="392" spans="1:7" ht="30.75" customHeight="1" x14ac:dyDescent="0.3">
      <c r="A392" s="296"/>
      <c r="B392" s="39" t="s">
        <v>226</v>
      </c>
      <c r="C392" s="41"/>
      <c r="D392" s="196"/>
      <c r="E392" s="41"/>
      <c r="F392" s="42"/>
      <c r="G392" s="269"/>
    </row>
    <row r="393" spans="1:7" x14ac:dyDescent="0.3">
      <c r="A393" s="262"/>
      <c r="B393" s="39" t="s">
        <v>227</v>
      </c>
      <c r="C393" s="41"/>
      <c r="D393" s="196"/>
      <c r="E393" s="41"/>
      <c r="F393" s="42"/>
      <c r="G393" s="269"/>
    </row>
    <row r="394" spans="1:7" x14ac:dyDescent="0.3">
      <c r="A394" s="262"/>
      <c r="B394" s="39" t="s">
        <v>228</v>
      </c>
      <c r="C394" s="41"/>
      <c r="D394" s="196"/>
      <c r="E394" s="41"/>
      <c r="F394" s="42"/>
      <c r="G394" s="269"/>
    </row>
    <row r="395" spans="1:7" x14ac:dyDescent="0.3">
      <c r="A395" s="262"/>
      <c r="B395" s="39" t="s">
        <v>229</v>
      </c>
      <c r="C395" s="41"/>
      <c r="D395" s="196"/>
      <c r="E395" s="41"/>
      <c r="F395" s="42"/>
      <c r="G395" s="269"/>
    </row>
    <row r="396" spans="1:7" ht="31.5" x14ac:dyDescent="0.3">
      <c r="A396" s="262"/>
      <c r="B396" s="39" t="s">
        <v>230</v>
      </c>
      <c r="C396" s="41"/>
      <c r="D396" s="196"/>
      <c r="E396" s="41"/>
      <c r="F396" s="42"/>
      <c r="G396" s="269"/>
    </row>
    <row r="397" spans="1:7" x14ac:dyDescent="0.3">
      <c r="A397" s="296"/>
      <c r="B397" s="39" t="s">
        <v>107</v>
      </c>
      <c r="C397" s="41"/>
      <c r="D397" s="196"/>
      <c r="E397" s="41"/>
      <c r="F397" s="42"/>
      <c r="G397" s="269"/>
    </row>
    <row r="398" spans="1:7" ht="30.75" customHeight="1" x14ac:dyDescent="0.3">
      <c r="A398" s="296"/>
      <c r="B398" s="39" t="s">
        <v>108</v>
      </c>
      <c r="C398" s="41"/>
      <c r="D398" s="196"/>
      <c r="E398" s="41"/>
      <c r="F398" s="42"/>
      <c r="G398" s="269"/>
    </row>
    <row r="399" spans="1:7" x14ac:dyDescent="0.3">
      <c r="A399" s="262"/>
      <c r="B399" s="39" t="s">
        <v>109</v>
      </c>
      <c r="C399" s="41"/>
      <c r="D399" s="196"/>
      <c r="E399" s="41"/>
      <c r="F399" s="42"/>
      <c r="G399" s="269"/>
    </row>
    <row r="400" spans="1:7" x14ac:dyDescent="0.3">
      <c r="A400" s="262"/>
      <c r="B400" s="39" t="s">
        <v>110</v>
      </c>
      <c r="C400" s="41"/>
      <c r="D400" s="196"/>
      <c r="E400" s="41"/>
      <c r="F400" s="42"/>
      <c r="G400" s="269"/>
    </row>
    <row r="401" spans="1:7" ht="45.75" customHeight="1" x14ac:dyDescent="0.3">
      <c r="A401" s="262"/>
      <c r="B401" s="39" t="s">
        <v>166</v>
      </c>
      <c r="C401" s="41"/>
      <c r="D401" s="196"/>
      <c r="E401" s="41"/>
      <c r="F401" s="42"/>
      <c r="G401" s="269"/>
    </row>
    <row r="402" spans="1:7" ht="31.5" x14ac:dyDescent="0.3">
      <c r="A402" s="262"/>
      <c r="B402" s="39" t="s">
        <v>167</v>
      </c>
      <c r="C402" s="41"/>
      <c r="D402" s="196"/>
      <c r="E402" s="41"/>
      <c r="F402" s="42"/>
      <c r="G402" s="269"/>
    </row>
    <row r="403" spans="1:7" ht="31.5" x14ac:dyDescent="0.3">
      <c r="A403" s="296"/>
      <c r="B403" s="39" t="s">
        <v>168</v>
      </c>
      <c r="C403" s="41"/>
      <c r="D403" s="196"/>
      <c r="E403" s="41"/>
      <c r="F403" s="42"/>
      <c r="G403" s="269"/>
    </row>
    <row r="404" spans="1:7" ht="30.75" customHeight="1" x14ac:dyDescent="0.3">
      <c r="A404" s="296"/>
      <c r="B404" s="39" t="s">
        <v>111</v>
      </c>
      <c r="C404" s="41"/>
      <c r="D404" s="196"/>
      <c r="E404" s="41"/>
      <c r="F404" s="42"/>
      <c r="G404" s="269"/>
    </row>
    <row r="405" spans="1:7" x14ac:dyDescent="0.3">
      <c r="A405" s="262"/>
      <c r="B405" s="39" t="s">
        <v>231</v>
      </c>
      <c r="C405" s="41"/>
      <c r="D405" s="196"/>
      <c r="E405" s="41"/>
      <c r="F405" s="42"/>
      <c r="G405" s="269"/>
    </row>
    <row r="406" spans="1:7" ht="31.5" x14ac:dyDescent="0.3">
      <c r="A406" s="262"/>
      <c r="B406" s="39" t="s">
        <v>232</v>
      </c>
      <c r="C406" s="41"/>
      <c r="D406" s="196"/>
      <c r="E406" s="41"/>
      <c r="F406" s="42"/>
      <c r="G406" s="269"/>
    </row>
    <row r="407" spans="1:7" x14ac:dyDescent="0.3">
      <c r="A407" s="262"/>
      <c r="B407" s="39" t="s">
        <v>233</v>
      </c>
      <c r="C407" s="41"/>
      <c r="D407" s="196"/>
      <c r="E407" s="41"/>
      <c r="F407" s="42"/>
      <c r="G407" s="269"/>
    </row>
    <row r="408" spans="1:7" x14ac:dyDescent="0.3">
      <c r="A408" s="262"/>
      <c r="B408" s="39" t="s">
        <v>234</v>
      </c>
      <c r="C408" s="41"/>
      <c r="D408" s="196"/>
      <c r="E408" s="41"/>
      <c r="F408" s="42"/>
      <c r="G408" s="269"/>
    </row>
    <row r="409" spans="1:7" x14ac:dyDescent="0.3">
      <c r="A409" s="296"/>
      <c r="B409" s="39" t="s">
        <v>235</v>
      </c>
      <c r="C409" s="41"/>
      <c r="D409" s="196"/>
      <c r="E409" s="41"/>
      <c r="F409" s="42"/>
      <c r="G409" s="269"/>
    </row>
    <row r="410" spans="1:7" ht="30.75" customHeight="1" x14ac:dyDescent="0.3">
      <c r="A410" s="296"/>
      <c r="B410" s="39" t="s">
        <v>236</v>
      </c>
      <c r="C410" s="41"/>
      <c r="D410" s="196"/>
      <c r="E410" s="41"/>
      <c r="F410" s="42"/>
      <c r="G410" s="269"/>
    </row>
    <row r="411" spans="1:7" x14ac:dyDescent="0.3">
      <c r="A411" s="262"/>
      <c r="B411" s="39" t="s">
        <v>237</v>
      </c>
      <c r="C411" s="41"/>
      <c r="D411" s="196"/>
      <c r="E411" s="41"/>
      <c r="F411" s="42"/>
      <c r="G411" s="269"/>
    </row>
    <row r="412" spans="1:7" x14ac:dyDescent="0.3">
      <c r="A412" s="262"/>
      <c r="B412" s="39" t="s">
        <v>238</v>
      </c>
      <c r="C412" s="41"/>
      <c r="D412" s="196"/>
      <c r="E412" s="41"/>
      <c r="F412" s="42"/>
      <c r="G412" s="269"/>
    </row>
    <row r="413" spans="1:7" x14ac:dyDescent="0.3">
      <c r="A413" s="262"/>
      <c r="B413" s="39" t="s">
        <v>239</v>
      </c>
      <c r="C413" s="41"/>
      <c r="D413" s="196"/>
      <c r="E413" s="41"/>
      <c r="F413" s="42"/>
      <c r="G413" s="269"/>
    </row>
    <row r="414" spans="1:7" x14ac:dyDescent="0.3">
      <c r="A414" s="262"/>
      <c r="B414" s="39" t="s">
        <v>240</v>
      </c>
      <c r="C414" s="41"/>
      <c r="D414" s="196"/>
      <c r="E414" s="41"/>
      <c r="F414" s="42"/>
      <c r="G414" s="269"/>
    </row>
    <row r="415" spans="1:7" x14ac:dyDescent="0.3">
      <c r="A415" s="296"/>
      <c r="B415" s="39" t="s">
        <v>241</v>
      </c>
      <c r="C415" s="41"/>
      <c r="D415" s="196"/>
      <c r="E415" s="41"/>
      <c r="F415" s="42"/>
      <c r="G415" s="269"/>
    </row>
    <row r="416" spans="1:7" ht="30.75" customHeight="1" x14ac:dyDescent="0.3">
      <c r="A416" s="296"/>
      <c r="B416" s="39" t="s">
        <v>242</v>
      </c>
      <c r="C416" s="41"/>
      <c r="D416" s="196"/>
      <c r="E416" s="41"/>
      <c r="F416" s="42"/>
      <c r="G416" s="269"/>
    </row>
    <row r="417" spans="1:7" ht="31.5" x14ac:dyDescent="0.3">
      <c r="A417" s="262"/>
      <c r="B417" s="39" t="s">
        <v>243</v>
      </c>
      <c r="C417" s="41"/>
      <c r="D417" s="196"/>
      <c r="E417" s="41"/>
      <c r="F417" s="42"/>
      <c r="G417" s="269"/>
    </row>
    <row r="418" spans="1:7" ht="31.5" x14ac:dyDescent="0.3">
      <c r="A418" s="262"/>
      <c r="B418" s="39" t="s">
        <v>244</v>
      </c>
      <c r="C418" s="41"/>
      <c r="D418" s="196"/>
      <c r="E418" s="41"/>
      <c r="F418" s="42"/>
      <c r="G418" s="269"/>
    </row>
    <row r="419" spans="1:7" ht="31.5" x14ac:dyDescent="0.3">
      <c r="A419" s="262"/>
      <c r="B419" s="39" t="s">
        <v>245</v>
      </c>
      <c r="C419" s="41"/>
      <c r="D419" s="196"/>
      <c r="E419" s="41"/>
      <c r="F419" s="42"/>
      <c r="G419" s="269"/>
    </row>
    <row r="420" spans="1:7" ht="31.5" x14ac:dyDescent="0.3">
      <c r="A420" s="262"/>
      <c r="B420" s="39" t="s">
        <v>246</v>
      </c>
      <c r="C420" s="41"/>
      <c r="D420" s="196"/>
      <c r="E420" s="41"/>
      <c r="F420" s="42"/>
      <c r="G420" s="269"/>
    </row>
    <row r="421" spans="1:7" ht="31.5" x14ac:dyDescent="0.3">
      <c r="A421" s="296"/>
      <c r="B421" s="39" t="s">
        <v>247</v>
      </c>
      <c r="C421" s="41"/>
      <c r="D421" s="196"/>
      <c r="E421" s="41"/>
      <c r="F421" s="42"/>
      <c r="G421" s="269"/>
    </row>
    <row r="422" spans="1:7" ht="30.75" customHeight="1" x14ac:dyDescent="0.3">
      <c r="A422" s="296"/>
      <c r="B422" s="39" t="s">
        <v>248</v>
      </c>
      <c r="C422" s="41"/>
      <c r="D422" s="196"/>
      <c r="E422" s="41"/>
      <c r="F422" s="42"/>
      <c r="G422" s="269"/>
    </row>
    <row r="423" spans="1:7" x14ac:dyDescent="0.3">
      <c r="A423" s="262"/>
      <c r="B423" s="39" t="s">
        <v>249</v>
      </c>
      <c r="C423" s="41"/>
      <c r="D423" s="196"/>
      <c r="E423" s="41"/>
      <c r="F423" s="42"/>
      <c r="G423" s="269"/>
    </row>
    <row r="424" spans="1:7" x14ac:dyDescent="0.3">
      <c r="A424" s="262"/>
      <c r="B424" s="39" t="s">
        <v>250</v>
      </c>
      <c r="C424" s="41"/>
      <c r="D424" s="196"/>
      <c r="E424" s="41"/>
      <c r="F424" s="42"/>
      <c r="G424" s="269"/>
    </row>
    <row r="425" spans="1:7" x14ac:dyDescent="0.3">
      <c r="A425" s="262"/>
      <c r="B425" s="39" t="s">
        <v>251</v>
      </c>
      <c r="C425" s="41"/>
      <c r="D425" s="196"/>
      <c r="E425" s="41"/>
      <c r="F425" s="42"/>
      <c r="G425" s="269"/>
    </row>
    <row r="426" spans="1:7" x14ac:dyDescent="0.3">
      <c r="A426" s="262"/>
      <c r="B426" s="39" t="s">
        <v>252</v>
      </c>
      <c r="C426" s="41"/>
      <c r="D426" s="196"/>
      <c r="E426" s="41"/>
      <c r="F426" s="42"/>
      <c r="G426" s="269"/>
    </row>
    <row r="427" spans="1:7" x14ac:dyDescent="0.3">
      <c r="A427" s="296"/>
      <c r="B427" s="39" t="s">
        <v>253</v>
      </c>
      <c r="C427" s="41"/>
      <c r="D427" s="196"/>
      <c r="E427" s="41"/>
      <c r="F427" s="42"/>
      <c r="G427" s="269"/>
    </row>
    <row r="428" spans="1:7" ht="30.75" customHeight="1" x14ac:dyDescent="0.3">
      <c r="A428" s="296"/>
      <c r="B428" s="39" t="s">
        <v>254</v>
      </c>
      <c r="C428" s="41"/>
      <c r="D428" s="196"/>
      <c r="E428" s="41"/>
      <c r="F428" s="42"/>
      <c r="G428" s="269"/>
    </row>
    <row r="429" spans="1:7" ht="31.5" x14ac:dyDescent="0.3">
      <c r="A429" s="262"/>
      <c r="B429" s="39" t="s">
        <v>255</v>
      </c>
      <c r="C429" s="41"/>
      <c r="D429" s="196"/>
      <c r="E429" s="41"/>
      <c r="F429" s="42"/>
      <c r="G429" s="269"/>
    </row>
    <row r="430" spans="1:7" x14ac:dyDescent="0.3">
      <c r="A430" s="262"/>
      <c r="B430" s="39" t="s">
        <v>256</v>
      </c>
      <c r="C430" s="41"/>
      <c r="D430" s="196"/>
      <c r="E430" s="41"/>
      <c r="F430" s="42"/>
      <c r="G430" s="269"/>
    </row>
    <row r="431" spans="1:7" x14ac:dyDescent="0.3">
      <c r="A431" s="262"/>
      <c r="B431" s="39" t="s">
        <v>257</v>
      </c>
      <c r="C431" s="41"/>
      <c r="D431" s="196"/>
      <c r="E431" s="41"/>
      <c r="F431" s="42"/>
      <c r="G431" s="269"/>
    </row>
    <row r="432" spans="1:7" ht="47.25" x14ac:dyDescent="0.3">
      <c r="A432" s="262"/>
      <c r="B432" s="39" t="s">
        <v>258</v>
      </c>
      <c r="C432" s="41"/>
      <c r="D432" s="196"/>
      <c r="E432" s="41"/>
      <c r="F432" s="42"/>
      <c r="G432" s="269"/>
    </row>
    <row r="433" spans="1:7" x14ac:dyDescent="0.3">
      <c r="A433" s="296"/>
      <c r="B433" s="39" t="s">
        <v>259</v>
      </c>
      <c r="C433" s="41"/>
      <c r="D433" s="196"/>
      <c r="E433" s="41"/>
      <c r="F433" s="42"/>
      <c r="G433" s="269"/>
    </row>
    <row r="434" spans="1:7" ht="30.75" customHeight="1" x14ac:dyDescent="0.3">
      <c r="A434" s="296"/>
      <c r="B434" s="39" t="s">
        <v>260</v>
      </c>
      <c r="C434" s="41"/>
      <c r="D434" s="196"/>
      <c r="E434" s="41"/>
      <c r="F434" s="42"/>
      <c r="G434" s="269"/>
    </row>
    <row r="435" spans="1:7" x14ac:dyDescent="0.3">
      <c r="A435" s="262"/>
      <c r="B435" s="39" t="s">
        <v>261</v>
      </c>
      <c r="C435" s="41"/>
      <c r="D435" s="196"/>
      <c r="E435" s="41"/>
      <c r="F435" s="42"/>
      <c r="G435" s="269"/>
    </row>
    <row r="436" spans="1:7" ht="48.75" customHeight="1" x14ac:dyDescent="0.3">
      <c r="A436" s="262"/>
      <c r="B436" s="39" t="s">
        <v>262</v>
      </c>
      <c r="C436" s="41"/>
      <c r="D436" s="196"/>
      <c r="E436" s="41"/>
      <c r="F436" s="42"/>
      <c r="G436" s="269"/>
    </row>
    <row r="437" spans="1:7" x14ac:dyDescent="0.3">
      <c r="A437" s="262"/>
      <c r="B437" s="39" t="s">
        <v>263</v>
      </c>
      <c r="C437" s="41"/>
      <c r="D437" s="196"/>
      <c r="E437" s="41"/>
      <c r="F437" s="42"/>
      <c r="G437" s="269"/>
    </row>
    <row r="438" spans="1:7" x14ac:dyDescent="0.3">
      <c r="A438" s="262"/>
      <c r="B438" s="39" t="s">
        <v>264</v>
      </c>
      <c r="C438" s="41"/>
      <c r="D438" s="196"/>
      <c r="E438" s="41"/>
      <c r="F438" s="42"/>
      <c r="G438" s="269"/>
    </row>
    <row r="439" spans="1:7" x14ac:dyDescent="0.3">
      <c r="A439" s="296"/>
      <c r="B439" s="39" t="s">
        <v>265</v>
      </c>
      <c r="C439" s="41"/>
      <c r="D439" s="196"/>
      <c r="E439" s="41"/>
      <c r="F439" s="42"/>
      <c r="G439" s="269"/>
    </row>
    <row r="440" spans="1:7" ht="30.75" customHeight="1" x14ac:dyDescent="0.3">
      <c r="A440" s="296"/>
      <c r="B440" s="39" t="s">
        <v>266</v>
      </c>
      <c r="C440" s="41"/>
      <c r="D440" s="196"/>
      <c r="E440" s="41"/>
      <c r="F440" s="42"/>
      <c r="G440" s="269"/>
    </row>
    <row r="441" spans="1:7" x14ac:dyDescent="0.3">
      <c r="A441" s="262"/>
      <c r="B441" s="39" t="s">
        <v>267</v>
      </c>
      <c r="C441" s="41"/>
      <c r="D441" s="196"/>
      <c r="E441" s="41"/>
      <c r="F441" s="42"/>
      <c r="G441" s="269"/>
    </row>
    <row r="442" spans="1:7" x14ac:dyDescent="0.3">
      <c r="A442" s="262"/>
      <c r="B442" s="39" t="s">
        <v>268</v>
      </c>
      <c r="C442" s="41"/>
      <c r="D442" s="196"/>
      <c r="E442" s="41"/>
      <c r="F442" s="42"/>
      <c r="G442" s="269"/>
    </row>
    <row r="443" spans="1:7" x14ac:dyDescent="0.3">
      <c r="A443" s="262"/>
      <c r="B443" s="39" t="s">
        <v>269</v>
      </c>
      <c r="C443" s="41"/>
      <c r="D443" s="196"/>
      <c r="E443" s="41"/>
      <c r="F443" s="42"/>
      <c r="G443" s="269"/>
    </row>
    <row r="444" spans="1:7" x14ac:dyDescent="0.3">
      <c r="A444" s="262"/>
      <c r="B444" s="39" t="s">
        <v>270</v>
      </c>
      <c r="C444" s="41"/>
      <c r="D444" s="196"/>
      <c r="E444" s="41"/>
      <c r="F444" s="42"/>
      <c r="G444" s="269"/>
    </row>
    <row r="445" spans="1:7" x14ac:dyDescent="0.3">
      <c r="A445" s="296"/>
      <c r="B445" s="39" t="s">
        <v>271</v>
      </c>
      <c r="C445" s="41"/>
      <c r="D445" s="196"/>
      <c r="E445" s="41"/>
      <c r="F445" s="42"/>
      <c r="G445" s="269"/>
    </row>
    <row r="446" spans="1:7" ht="30.75" customHeight="1" x14ac:dyDescent="0.3">
      <c r="A446" s="296"/>
      <c r="B446" s="39" t="s">
        <v>272</v>
      </c>
      <c r="C446" s="41"/>
      <c r="D446" s="196"/>
      <c r="E446" s="41"/>
      <c r="F446" s="42"/>
      <c r="G446" s="269"/>
    </row>
    <row r="447" spans="1:7" x14ac:dyDescent="0.3">
      <c r="A447" s="262"/>
      <c r="B447" s="39" t="s">
        <v>265</v>
      </c>
      <c r="C447" s="41"/>
      <c r="D447" s="196"/>
      <c r="E447" s="41"/>
      <c r="F447" s="42"/>
      <c r="G447" s="269"/>
    </row>
    <row r="448" spans="1:7" ht="31.5" x14ac:dyDescent="0.3">
      <c r="A448" s="262"/>
      <c r="B448" s="39" t="s">
        <v>273</v>
      </c>
      <c r="C448" s="41"/>
      <c r="D448" s="196"/>
      <c r="E448" s="41"/>
      <c r="F448" s="42"/>
      <c r="G448" s="269"/>
    </row>
    <row r="449" spans="1:7" ht="31.5" x14ac:dyDescent="0.3">
      <c r="A449" s="262"/>
      <c r="B449" s="39" t="s">
        <v>274</v>
      </c>
      <c r="C449" s="41"/>
      <c r="D449" s="196"/>
      <c r="E449" s="41"/>
      <c r="F449" s="42"/>
      <c r="G449" s="269"/>
    </row>
    <row r="450" spans="1:7" x14ac:dyDescent="0.3">
      <c r="A450" s="262"/>
      <c r="B450" s="39" t="s">
        <v>275</v>
      </c>
      <c r="C450" s="41"/>
      <c r="D450" s="196"/>
      <c r="E450" s="41"/>
      <c r="F450" s="42"/>
      <c r="G450" s="269"/>
    </row>
    <row r="451" spans="1:7" x14ac:dyDescent="0.3">
      <c r="A451" s="296"/>
      <c r="B451" s="39" t="s">
        <v>276</v>
      </c>
      <c r="C451" s="41"/>
      <c r="D451" s="196"/>
      <c r="E451" s="41"/>
      <c r="F451" s="42"/>
      <c r="G451" s="269"/>
    </row>
    <row r="452" spans="1:7" ht="30.75" customHeight="1" x14ac:dyDescent="0.3">
      <c r="A452" s="296"/>
      <c r="B452" s="39" t="s">
        <v>277</v>
      </c>
      <c r="C452" s="41"/>
      <c r="D452" s="196"/>
      <c r="E452" s="41"/>
      <c r="F452" s="42"/>
      <c r="G452" s="269"/>
    </row>
    <row r="453" spans="1:7" x14ac:dyDescent="0.3">
      <c r="A453" s="262"/>
      <c r="B453" s="39" t="s">
        <v>278</v>
      </c>
      <c r="C453" s="41"/>
      <c r="D453" s="196"/>
      <c r="E453" s="41"/>
      <c r="F453" s="42"/>
      <c r="G453" s="269"/>
    </row>
    <row r="454" spans="1:7" x14ac:dyDescent="0.3">
      <c r="A454" s="262"/>
      <c r="B454" s="39" t="s">
        <v>279</v>
      </c>
      <c r="C454" s="41"/>
      <c r="D454" s="196"/>
      <c r="E454" s="41"/>
      <c r="F454" s="42"/>
      <c r="G454" s="269"/>
    </row>
    <row r="455" spans="1:7" x14ac:dyDescent="0.3">
      <c r="A455" s="262"/>
      <c r="B455" s="39" t="s">
        <v>280</v>
      </c>
      <c r="C455" s="41"/>
      <c r="D455" s="196"/>
      <c r="E455" s="41"/>
      <c r="F455" s="42"/>
      <c r="G455" s="269"/>
    </row>
    <row r="456" spans="1:7" x14ac:dyDescent="0.3">
      <c r="A456" s="262"/>
      <c r="B456" s="39" t="s">
        <v>281</v>
      </c>
      <c r="C456" s="41"/>
      <c r="D456" s="196"/>
      <c r="E456" s="41"/>
      <c r="F456" s="42"/>
      <c r="G456" s="269"/>
    </row>
    <row r="457" spans="1:7" x14ac:dyDescent="0.3">
      <c r="A457" s="296"/>
      <c r="B457" s="39" t="s">
        <v>282</v>
      </c>
      <c r="C457" s="41"/>
      <c r="D457" s="196"/>
      <c r="E457" s="41"/>
      <c r="F457" s="42"/>
      <c r="G457" s="269"/>
    </row>
    <row r="458" spans="1:7" ht="30.75" customHeight="1" x14ac:dyDescent="0.3">
      <c r="A458" s="296"/>
      <c r="B458" s="39" t="s">
        <v>265</v>
      </c>
      <c r="C458" s="41"/>
      <c r="D458" s="196"/>
      <c r="E458" s="41"/>
      <c r="F458" s="42"/>
      <c r="G458" s="269"/>
    </row>
    <row r="459" spans="1:7" ht="31.5" x14ac:dyDescent="0.3">
      <c r="A459" s="262"/>
      <c r="B459" s="39" t="s">
        <v>283</v>
      </c>
      <c r="C459" s="41"/>
      <c r="D459" s="196"/>
      <c r="E459" s="41"/>
      <c r="F459" s="42"/>
      <c r="G459" s="269"/>
    </row>
    <row r="460" spans="1:7" ht="31.5" x14ac:dyDescent="0.3">
      <c r="A460" s="262"/>
      <c r="B460" s="39" t="s">
        <v>284</v>
      </c>
      <c r="C460" s="41"/>
      <c r="D460" s="196"/>
      <c r="E460" s="41"/>
      <c r="F460" s="42"/>
      <c r="G460" s="269"/>
    </row>
    <row r="461" spans="1:7" x14ac:dyDescent="0.3">
      <c r="A461" s="262"/>
      <c r="B461" s="39" t="s">
        <v>275</v>
      </c>
      <c r="C461" s="41"/>
      <c r="D461" s="196"/>
      <c r="E461" s="41"/>
      <c r="F461" s="42"/>
      <c r="G461" s="269"/>
    </row>
    <row r="462" spans="1:7" x14ac:dyDescent="0.3">
      <c r="A462" s="262"/>
      <c r="B462" s="39" t="s">
        <v>276</v>
      </c>
      <c r="C462" s="41"/>
      <c r="D462" s="196"/>
      <c r="E462" s="41"/>
      <c r="F462" s="42"/>
      <c r="G462" s="269"/>
    </row>
    <row r="463" spans="1:7" x14ac:dyDescent="0.3">
      <c r="A463" s="296"/>
      <c r="B463" s="39" t="s">
        <v>279</v>
      </c>
      <c r="C463" s="41"/>
      <c r="D463" s="196"/>
      <c r="E463" s="41"/>
      <c r="F463" s="42"/>
      <c r="G463" s="269"/>
    </row>
    <row r="464" spans="1:7" ht="30.75" customHeight="1" x14ac:dyDescent="0.3">
      <c r="A464" s="296"/>
      <c r="B464" s="39" t="s">
        <v>285</v>
      </c>
      <c r="C464" s="41"/>
      <c r="D464" s="196"/>
      <c r="E464" s="41"/>
      <c r="F464" s="42"/>
      <c r="G464" s="269"/>
    </row>
    <row r="465" spans="1:7" x14ac:dyDescent="0.3">
      <c r="A465" s="262"/>
      <c r="B465" s="39" t="s">
        <v>286</v>
      </c>
      <c r="C465" s="41"/>
      <c r="D465" s="196"/>
      <c r="E465" s="41"/>
      <c r="F465" s="42"/>
      <c r="G465" s="269"/>
    </row>
    <row r="466" spans="1:7" x14ac:dyDescent="0.3">
      <c r="A466" s="262"/>
      <c r="B466" s="39" t="s">
        <v>287</v>
      </c>
      <c r="C466" s="41"/>
      <c r="D466" s="196"/>
      <c r="E466" s="41"/>
      <c r="F466" s="42"/>
      <c r="G466" s="269"/>
    </row>
    <row r="467" spans="1:7" x14ac:dyDescent="0.3">
      <c r="A467" s="262"/>
      <c r="B467" s="39" t="s">
        <v>288</v>
      </c>
      <c r="C467" s="41"/>
      <c r="D467" s="196"/>
      <c r="E467" s="41"/>
      <c r="F467" s="42"/>
      <c r="G467" s="269"/>
    </row>
    <row r="468" spans="1:7" x14ac:dyDescent="0.3">
      <c r="A468" s="262"/>
      <c r="B468" s="39" t="s">
        <v>289</v>
      </c>
      <c r="C468" s="41"/>
      <c r="D468" s="196"/>
      <c r="E468" s="41"/>
      <c r="F468" s="42"/>
      <c r="G468" s="269"/>
    </row>
    <row r="469" spans="1:7" x14ac:dyDescent="0.3">
      <c r="A469" s="296"/>
      <c r="B469" s="39" t="s">
        <v>290</v>
      </c>
      <c r="C469" s="41"/>
      <c r="D469" s="196"/>
      <c r="E469" s="41"/>
      <c r="F469" s="42"/>
      <c r="G469" s="269"/>
    </row>
    <row r="470" spans="1:7" ht="30.75" customHeight="1" x14ac:dyDescent="0.3">
      <c r="A470" s="296"/>
      <c r="B470" s="39" t="s">
        <v>291</v>
      </c>
      <c r="C470" s="41"/>
      <c r="D470" s="196"/>
      <c r="E470" s="41"/>
      <c r="F470" s="42"/>
      <c r="G470" s="269"/>
    </row>
    <row r="471" spans="1:7" x14ac:dyDescent="0.3">
      <c r="A471" s="263"/>
      <c r="B471" s="151" t="s">
        <v>292</v>
      </c>
      <c r="C471" s="152"/>
      <c r="D471" s="211"/>
      <c r="E471" s="152"/>
      <c r="F471" s="153"/>
      <c r="G471" s="289"/>
    </row>
    <row r="472" spans="1:7" s="32" customFormat="1" x14ac:dyDescent="0.3">
      <c r="A472" s="264">
        <v>2</v>
      </c>
      <c r="B472" s="155" t="s">
        <v>170</v>
      </c>
      <c r="C472" s="156" t="s">
        <v>64</v>
      </c>
      <c r="D472" s="212" t="s">
        <v>65</v>
      </c>
      <c r="E472" s="156">
        <v>2</v>
      </c>
      <c r="F472" s="157">
        <v>13109999.999999998</v>
      </c>
      <c r="G472" s="290">
        <f>F472*E472</f>
        <v>26219999.999999996</v>
      </c>
    </row>
    <row r="473" spans="1:7" x14ac:dyDescent="0.3">
      <c r="A473" s="262"/>
      <c r="B473" s="39" t="s">
        <v>153</v>
      </c>
      <c r="C473" s="41"/>
      <c r="D473" s="196"/>
      <c r="E473" s="41"/>
      <c r="F473" s="42"/>
      <c r="G473" s="269"/>
    </row>
    <row r="474" spans="1:7" x14ac:dyDescent="0.3">
      <c r="A474" s="262"/>
      <c r="B474" s="39" t="s">
        <v>104</v>
      </c>
      <c r="C474" s="41"/>
      <c r="D474" s="196"/>
      <c r="E474" s="41"/>
      <c r="F474" s="42"/>
      <c r="G474" s="269"/>
    </row>
    <row r="475" spans="1:7" x14ac:dyDescent="0.3">
      <c r="A475" s="296"/>
      <c r="B475" s="39" t="s">
        <v>105</v>
      </c>
      <c r="C475" s="41"/>
      <c r="D475" s="196"/>
      <c r="E475" s="41"/>
      <c r="F475" s="42"/>
      <c r="G475" s="269"/>
    </row>
    <row r="476" spans="1:7" ht="30.75" customHeight="1" x14ac:dyDescent="0.3">
      <c r="A476" s="296"/>
      <c r="B476" s="39" t="s">
        <v>106</v>
      </c>
      <c r="C476" s="41"/>
      <c r="D476" s="196"/>
      <c r="E476" s="41"/>
      <c r="F476" s="42"/>
      <c r="G476" s="269"/>
    </row>
    <row r="477" spans="1:7" x14ac:dyDescent="0.3">
      <c r="A477" s="262"/>
      <c r="B477" s="39" t="s">
        <v>171</v>
      </c>
      <c r="C477" s="41"/>
      <c r="D477" s="196"/>
      <c r="E477" s="41"/>
      <c r="F477" s="42"/>
      <c r="G477" s="269"/>
    </row>
    <row r="478" spans="1:7" x14ac:dyDescent="0.3">
      <c r="A478" s="262"/>
      <c r="B478" s="39" t="s">
        <v>172</v>
      </c>
      <c r="C478" s="41"/>
      <c r="D478" s="196"/>
      <c r="E478" s="41"/>
      <c r="F478" s="42"/>
      <c r="G478" s="269"/>
    </row>
    <row r="479" spans="1:7" x14ac:dyDescent="0.3">
      <c r="A479" s="262"/>
      <c r="B479" s="39" t="s">
        <v>107</v>
      </c>
      <c r="C479" s="41"/>
      <c r="D479" s="196"/>
      <c r="E479" s="41"/>
      <c r="F479" s="42"/>
      <c r="G479" s="269"/>
    </row>
    <row r="480" spans="1:7" x14ac:dyDescent="0.3">
      <c r="A480" s="262"/>
      <c r="B480" s="39" t="s">
        <v>108</v>
      </c>
      <c r="C480" s="41"/>
      <c r="D480" s="196"/>
      <c r="E480" s="41"/>
      <c r="F480" s="42"/>
      <c r="G480" s="269"/>
    </row>
    <row r="481" spans="1:7" x14ac:dyDescent="0.3">
      <c r="A481" s="296"/>
      <c r="B481" s="39" t="s">
        <v>109</v>
      </c>
      <c r="C481" s="41"/>
      <c r="D481" s="196"/>
      <c r="E481" s="41"/>
      <c r="F481" s="42"/>
      <c r="G481" s="269"/>
    </row>
    <row r="482" spans="1:7" ht="30.75" customHeight="1" x14ac:dyDescent="0.3">
      <c r="A482" s="296"/>
      <c r="B482" s="39" t="s">
        <v>110</v>
      </c>
      <c r="C482" s="41"/>
      <c r="D482" s="196"/>
      <c r="E482" s="41"/>
      <c r="F482" s="42"/>
      <c r="G482" s="269"/>
    </row>
    <row r="483" spans="1:7" ht="51.75" customHeight="1" x14ac:dyDescent="0.3">
      <c r="A483" s="262"/>
      <c r="B483" s="39" t="s">
        <v>166</v>
      </c>
      <c r="C483" s="41"/>
      <c r="D483" s="196"/>
      <c r="E483" s="41"/>
      <c r="F483" s="42"/>
      <c r="G483" s="269"/>
    </row>
    <row r="484" spans="1:7" ht="31.5" x14ac:dyDescent="0.3">
      <c r="A484" s="262"/>
      <c r="B484" s="39" t="s">
        <v>167</v>
      </c>
      <c r="C484" s="41"/>
      <c r="D484" s="196"/>
      <c r="E484" s="41"/>
      <c r="F484" s="42"/>
      <c r="G484" s="269"/>
    </row>
    <row r="485" spans="1:7" ht="31.5" x14ac:dyDescent="0.3">
      <c r="A485" s="262"/>
      <c r="B485" s="39" t="s">
        <v>168</v>
      </c>
      <c r="C485" s="41"/>
      <c r="D485" s="196"/>
      <c r="E485" s="41"/>
      <c r="F485" s="42"/>
      <c r="G485" s="269"/>
    </row>
    <row r="486" spans="1:7" ht="23.25" customHeight="1" x14ac:dyDescent="0.3">
      <c r="A486" s="262"/>
      <c r="B486" s="39" t="s">
        <v>111</v>
      </c>
      <c r="C486" s="41"/>
      <c r="D486" s="196"/>
      <c r="E486" s="41"/>
      <c r="F486" s="42"/>
      <c r="G486" s="269"/>
    </row>
    <row r="487" spans="1:7" ht="24" customHeight="1" x14ac:dyDescent="0.3">
      <c r="A487" s="320"/>
      <c r="B487" s="151" t="s">
        <v>169</v>
      </c>
      <c r="C487" s="152"/>
      <c r="D487" s="211"/>
      <c r="E487" s="152"/>
      <c r="F487" s="153"/>
      <c r="G487" s="289"/>
    </row>
    <row r="488" spans="1:7" ht="39.75" customHeight="1" x14ac:dyDescent="0.3">
      <c r="A488" s="293"/>
      <c r="B488" s="248" t="s">
        <v>468</v>
      </c>
      <c r="C488" s="176"/>
      <c r="D488" s="34"/>
      <c r="E488" s="176"/>
      <c r="F488" s="205"/>
      <c r="G488" s="280">
        <f>+G472+G314</f>
        <v>726220000</v>
      </c>
    </row>
    <row r="489" spans="1:7" x14ac:dyDescent="0.3">
      <c r="A489" s="300" t="s">
        <v>465</v>
      </c>
      <c r="B489" s="66" t="s">
        <v>317</v>
      </c>
      <c r="C489" s="49"/>
      <c r="D489" s="51"/>
      <c r="E489" s="51"/>
      <c r="F489" s="59"/>
      <c r="G489" s="272"/>
    </row>
    <row r="490" spans="1:7" x14ac:dyDescent="0.3">
      <c r="A490" s="321"/>
      <c r="B490" s="85" t="s">
        <v>457</v>
      </c>
      <c r="C490" s="258"/>
      <c r="D490" s="252"/>
      <c r="E490" s="252"/>
      <c r="F490" s="253"/>
      <c r="G490" s="272"/>
    </row>
    <row r="491" spans="1:7" x14ac:dyDescent="0.3">
      <c r="A491" s="330">
        <v>1</v>
      </c>
      <c r="B491" s="331" t="s">
        <v>429</v>
      </c>
      <c r="C491" s="339" t="s">
        <v>152</v>
      </c>
      <c r="D491" s="340" t="s">
        <v>185</v>
      </c>
      <c r="E491" s="340">
        <v>24</v>
      </c>
      <c r="F491" s="341">
        <v>29000000</v>
      </c>
      <c r="G491" s="332">
        <f>F491*E491</f>
        <v>696000000</v>
      </c>
    </row>
    <row r="492" spans="1:7" x14ac:dyDescent="0.3">
      <c r="A492" s="323"/>
      <c r="B492" s="71" t="s">
        <v>177</v>
      </c>
      <c r="C492" s="260"/>
      <c r="D492" s="90"/>
      <c r="E492" s="90"/>
      <c r="F492" s="148"/>
      <c r="G492" s="274"/>
    </row>
    <row r="493" spans="1:7" x14ac:dyDescent="0.3">
      <c r="A493" s="323"/>
      <c r="B493" s="71" t="s">
        <v>178</v>
      </c>
      <c r="C493" s="260"/>
      <c r="D493" s="90"/>
      <c r="E493" s="90"/>
      <c r="F493" s="148"/>
      <c r="G493" s="274"/>
    </row>
    <row r="494" spans="1:7" x14ac:dyDescent="0.3">
      <c r="A494" s="323"/>
      <c r="B494" s="71" t="s">
        <v>184</v>
      </c>
      <c r="C494" s="260"/>
      <c r="D494" s="90"/>
      <c r="E494" s="90"/>
      <c r="F494" s="148"/>
      <c r="G494" s="274"/>
    </row>
    <row r="495" spans="1:7" x14ac:dyDescent="0.3">
      <c r="A495" s="333"/>
      <c r="B495" s="334" t="s">
        <v>183</v>
      </c>
      <c r="C495" s="335"/>
      <c r="D495" s="336"/>
      <c r="E495" s="336"/>
      <c r="F495" s="337"/>
      <c r="G495" s="338"/>
    </row>
    <row r="496" spans="1:7" x14ac:dyDescent="0.3">
      <c r="A496" s="323"/>
      <c r="B496" s="71" t="s">
        <v>182</v>
      </c>
      <c r="C496" s="260"/>
      <c r="D496" s="90"/>
      <c r="E496" s="90"/>
      <c r="F496" s="148"/>
      <c r="G496" s="274"/>
    </row>
    <row r="497" spans="1:8" x14ac:dyDescent="0.3">
      <c r="A497" s="323"/>
      <c r="B497" s="71" t="s">
        <v>181</v>
      </c>
      <c r="C497" s="260"/>
      <c r="D497" s="90"/>
      <c r="E497" s="90"/>
      <c r="F497" s="148"/>
      <c r="G497" s="274"/>
    </row>
    <row r="498" spans="1:8" x14ac:dyDescent="0.3">
      <c r="A498" s="323"/>
      <c r="B498" s="71" t="s">
        <v>179</v>
      </c>
      <c r="C498" s="260"/>
      <c r="D498" s="90"/>
      <c r="E498" s="90"/>
      <c r="F498" s="148"/>
      <c r="G498" s="274"/>
    </row>
    <row r="499" spans="1:8" x14ac:dyDescent="0.3">
      <c r="A499" s="323"/>
      <c r="B499" s="71" t="s">
        <v>180</v>
      </c>
      <c r="C499" s="260"/>
      <c r="D499" s="90"/>
      <c r="E499" s="90"/>
      <c r="F499" s="148"/>
      <c r="G499" s="274"/>
    </row>
    <row r="500" spans="1:8" x14ac:dyDescent="0.3">
      <c r="A500" s="323"/>
      <c r="B500" s="71" t="s">
        <v>186</v>
      </c>
      <c r="C500" s="260"/>
      <c r="D500" s="90"/>
      <c r="E500" s="90"/>
      <c r="F500" s="148"/>
      <c r="G500" s="274"/>
    </row>
    <row r="501" spans="1:8" s="251" customFormat="1" ht="15.75" x14ac:dyDescent="0.25">
      <c r="A501" s="324">
        <v>2</v>
      </c>
      <c r="B501" s="130" t="s">
        <v>301</v>
      </c>
      <c r="C501" s="113" t="s">
        <v>302</v>
      </c>
      <c r="D501" s="113" t="s">
        <v>65</v>
      </c>
      <c r="E501" s="113">
        <v>1</v>
      </c>
      <c r="F501" s="250">
        <v>10000000</v>
      </c>
      <c r="G501" s="189">
        <f>+F501*E501</f>
        <v>10000000</v>
      </c>
      <c r="H501" s="114"/>
    </row>
    <row r="502" spans="1:8" s="165" customFormat="1" ht="15.75" x14ac:dyDescent="0.25">
      <c r="A502" s="325"/>
      <c r="B502" s="149" t="s">
        <v>458</v>
      </c>
      <c r="C502" s="131"/>
      <c r="D502" s="131"/>
      <c r="E502" s="131"/>
      <c r="F502" s="164"/>
      <c r="G502" s="227">
        <f>+G501+G491</f>
        <v>706000000</v>
      </c>
      <c r="H502" s="249"/>
    </row>
    <row r="503" spans="1:8" s="165" customFormat="1" ht="15.75" x14ac:dyDescent="0.25">
      <c r="A503" s="325"/>
      <c r="B503" s="254" t="s">
        <v>459</v>
      </c>
      <c r="C503" s="131"/>
      <c r="D503" s="131"/>
      <c r="E503" s="131"/>
      <c r="F503" s="164"/>
      <c r="G503" s="227"/>
      <c r="H503" s="249"/>
    </row>
    <row r="504" spans="1:8" x14ac:dyDescent="0.3">
      <c r="A504" s="324">
        <v>1</v>
      </c>
      <c r="B504" s="130" t="s">
        <v>429</v>
      </c>
      <c r="C504" s="113" t="s">
        <v>302</v>
      </c>
      <c r="D504" s="113" t="s">
        <v>185</v>
      </c>
      <c r="E504" s="113">
        <v>315</v>
      </c>
      <c r="F504" s="189">
        <v>29000000</v>
      </c>
      <c r="G504" s="189">
        <f>F504*E504</f>
        <v>9135000000</v>
      </c>
    </row>
    <row r="505" spans="1:8" x14ac:dyDescent="0.3">
      <c r="A505" s="322"/>
      <c r="B505" s="68" t="s">
        <v>177</v>
      </c>
      <c r="C505" s="259"/>
      <c r="D505" s="88"/>
      <c r="E505" s="88"/>
      <c r="F505" s="192"/>
      <c r="G505" s="273"/>
    </row>
    <row r="506" spans="1:8" x14ac:dyDescent="0.3">
      <c r="A506" s="323"/>
      <c r="B506" s="71" t="s">
        <v>178</v>
      </c>
      <c r="C506" s="260"/>
      <c r="D506" s="90"/>
      <c r="E506" s="90"/>
      <c r="F506" s="193"/>
      <c r="G506" s="274"/>
    </row>
    <row r="507" spans="1:8" x14ac:dyDescent="0.3">
      <c r="A507" s="323"/>
      <c r="B507" s="92" t="s">
        <v>184</v>
      </c>
      <c r="C507" s="260"/>
      <c r="D507" s="90"/>
      <c r="E507" s="90"/>
      <c r="F507" s="193"/>
      <c r="G507" s="274"/>
    </row>
    <row r="508" spans="1:8" x14ac:dyDescent="0.3">
      <c r="A508" s="323"/>
      <c r="B508" s="71" t="s">
        <v>183</v>
      </c>
      <c r="C508" s="260"/>
      <c r="D508" s="90"/>
      <c r="E508" s="90"/>
      <c r="F508" s="193"/>
      <c r="G508" s="274"/>
    </row>
    <row r="509" spans="1:8" x14ac:dyDescent="0.3">
      <c r="A509" s="323"/>
      <c r="B509" s="71" t="s">
        <v>182</v>
      </c>
      <c r="C509" s="260"/>
      <c r="D509" s="90"/>
      <c r="E509" s="90"/>
      <c r="F509" s="193"/>
      <c r="G509" s="274"/>
    </row>
    <row r="510" spans="1:8" x14ac:dyDescent="0.3">
      <c r="A510" s="323"/>
      <c r="B510" s="71" t="s">
        <v>181</v>
      </c>
      <c r="C510" s="260"/>
      <c r="D510" s="90"/>
      <c r="E510" s="90"/>
      <c r="F510" s="193"/>
      <c r="G510" s="274"/>
    </row>
    <row r="511" spans="1:8" x14ac:dyDescent="0.3">
      <c r="A511" s="323"/>
      <c r="B511" s="71" t="s">
        <v>179</v>
      </c>
      <c r="C511" s="260"/>
      <c r="D511" s="90"/>
      <c r="E511" s="90"/>
      <c r="F511" s="193"/>
      <c r="G511" s="274"/>
    </row>
    <row r="512" spans="1:8" x14ac:dyDescent="0.3">
      <c r="A512" s="323"/>
      <c r="B512" s="71" t="s">
        <v>180</v>
      </c>
      <c r="C512" s="260"/>
      <c r="D512" s="90"/>
      <c r="E512" s="90"/>
      <c r="F512" s="193"/>
      <c r="G512" s="274"/>
    </row>
    <row r="513" spans="1:8" x14ac:dyDescent="0.3">
      <c r="A513" s="323"/>
      <c r="B513" s="71" t="s">
        <v>186</v>
      </c>
      <c r="C513" s="260"/>
      <c r="D513" s="90"/>
      <c r="E513" s="90"/>
      <c r="F513" s="193"/>
      <c r="G513" s="274"/>
    </row>
    <row r="514" spans="1:8" x14ac:dyDescent="0.3">
      <c r="A514" s="324">
        <v>2</v>
      </c>
      <c r="B514" s="130" t="s">
        <v>412</v>
      </c>
      <c r="C514" s="113" t="s">
        <v>413</v>
      </c>
      <c r="D514" s="113" t="s">
        <v>185</v>
      </c>
      <c r="E514" s="113">
        <v>21</v>
      </c>
      <c r="F514" s="189">
        <v>20000000</v>
      </c>
      <c r="G514" s="189">
        <f t="shared" ref="G514:G516" si="11">F514*E514</f>
        <v>420000000</v>
      </c>
    </row>
    <row r="515" spans="1:8" ht="31.5" x14ac:dyDescent="0.3">
      <c r="A515" s="324">
        <v>3</v>
      </c>
      <c r="B515" s="130" t="s">
        <v>414</v>
      </c>
      <c r="C515" s="113" t="s">
        <v>413</v>
      </c>
      <c r="D515" s="113" t="s">
        <v>185</v>
      </c>
      <c r="E515" s="113">
        <v>7</v>
      </c>
      <c r="F515" s="189">
        <v>17000000</v>
      </c>
      <c r="G515" s="189">
        <f t="shared" si="11"/>
        <v>119000000</v>
      </c>
    </row>
    <row r="516" spans="1:8" x14ac:dyDescent="0.3">
      <c r="A516" s="324">
        <v>4</v>
      </c>
      <c r="B516" s="130" t="s">
        <v>301</v>
      </c>
      <c r="C516" s="113" t="s">
        <v>302</v>
      </c>
      <c r="D516" s="113" t="s">
        <v>65</v>
      </c>
      <c r="E516" s="113">
        <v>21</v>
      </c>
      <c r="F516" s="189">
        <v>10000000</v>
      </c>
      <c r="G516" s="189">
        <f t="shared" si="11"/>
        <v>210000000</v>
      </c>
    </row>
    <row r="517" spans="1:8" s="165" customFormat="1" ht="15.75" x14ac:dyDescent="0.25">
      <c r="A517" s="325"/>
      <c r="B517" s="149" t="s">
        <v>460</v>
      </c>
      <c r="C517" s="131"/>
      <c r="D517" s="131"/>
      <c r="E517" s="131"/>
      <c r="F517" s="164"/>
      <c r="G517" s="227">
        <f>+SUM(G504:G516)</f>
        <v>9884000000</v>
      </c>
      <c r="H517" s="249"/>
    </row>
    <row r="518" spans="1:8" s="165" customFormat="1" ht="15.75" x14ac:dyDescent="0.25">
      <c r="A518" s="325"/>
      <c r="B518" s="254" t="s">
        <v>461</v>
      </c>
      <c r="C518" s="131"/>
      <c r="D518" s="131"/>
      <c r="E518" s="131"/>
      <c r="F518" s="164"/>
      <c r="G518" s="227"/>
      <c r="H518" s="249"/>
    </row>
    <row r="519" spans="1:8" x14ac:dyDescent="0.3">
      <c r="A519" s="324">
        <v>1</v>
      </c>
      <c r="B519" s="130" t="s">
        <v>429</v>
      </c>
      <c r="C519" s="113" t="s">
        <v>302</v>
      </c>
      <c r="D519" s="113" t="s">
        <v>185</v>
      </c>
      <c r="E519" s="113">
        <v>225</v>
      </c>
      <c r="F519" s="189">
        <v>29000000</v>
      </c>
      <c r="G519" s="189">
        <f>F519*E519</f>
        <v>6525000000</v>
      </c>
    </row>
    <row r="520" spans="1:8" x14ac:dyDescent="0.3">
      <c r="A520" s="322"/>
      <c r="B520" s="68" t="s">
        <v>177</v>
      </c>
      <c r="C520" s="259"/>
      <c r="D520" s="88"/>
      <c r="E520" s="88"/>
      <c r="F520" s="192"/>
      <c r="G520" s="273"/>
    </row>
    <row r="521" spans="1:8" x14ac:dyDescent="0.3">
      <c r="A521" s="323"/>
      <c r="B521" s="71" t="s">
        <v>178</v>
      </c>
      <c r="C521" s="260"/>
      <c r="D521" s="90"/>
      <c r="E521" s="90"/>
      <c r="F521" s="193"/>
      <c r="G521" s="274"/>
    </row>
    <row r="522" spans="1:8" x14ac:dyDescent="0.3">
      <c r="A522" s="323"/>
      <c r="B522" s="92" t="s">
        <v>184</v>
      </c>
      <c r="C522" s="260"/>
      <c r="D522" s="90"/>
      <c r="E522" s="90"/>
      <c r="F522" s="193"/>
      <c r="G522" s="274"/>
    </row>
    <row r="523" spans="1:8" x14ac:dyDescent="0.3">
      <c r="A523" s="323"/>
      <c r="B523" s="71" t="s">
        <v>183</v>
      </c>
      <c r="C523" s="260"/>
      <c r="D523" s="90"/>
      <c r="E523" s="90"/>
      <c r="F523" s="193"/>
      <c r="G523" s="274"/>
    </row>
    <row r="524" spans="1:8" x14ac:dyDescent="0.3">
      <c r="A524" s="323"/>
      <c r="B524" s="71" t="s">
        <v>182</v>
      </c>
      <c r="C524" s="260"/>
      <c r="D524" s="90"/>
      <c r="E524" s="90"/>
      <c r="F524" s="193"/>
      <c r="G524" s="274"/>
    </row>
    <row r="525" spans="1:8" x14ac:dyDescent="0.3">
      <c r="A525" s="323"/>
      <c r="B525" s="71" t="s">
        <v>181</v>
      </c>
      <c r="C525" s="260"/>
      <c r="D525" s="90"/>
      <c r="E525" s="90"/>
      <c r="F525" s="193"/>
      <c r="G525" s="274"/>
    </row>
    <row r="526" spans="1:8" x14ac:dyDescent="0.3">
      <c r="A526" s="323"/>
      <c r="B526" s="71" t="s">
        <v>179</v>
      </c>
      <c r="C526" s="260"/>
      <c r="D526" s="90"/>
      <c r="E526" s="90"/>
      <c r="F526" s="193"/>
      <c r="G526" s="274"/>
    </row>
    <row r="527" spans="1:8" x14ac:dyDescent="0.3">
      <c r="A527" s="323"/>
      <c r="B527" s="71" t="s">
        <v>180</v>
      </c>
      <c r="C527" s="260"/>
      <c r="D527" s="90"/>
      <c r="E527" s="90"/>
      <c r="F527" s="193"/>
      <c r="G527" s="274"/>
    </row>
    <row r="528" spans="1:8" x14ac:dyDescent="0.3">
      <c r="A528" s="323"/>
      <c r="B528" s="71" t="s">
        <v>186</v>
      </c>
      <c r="C528" s="260"/>
      <c r="D528" s="90"/>
      <c r="E528" s="90"/>
      <c r="F528" s="193"/>
      <c r="G528" s="274"/>
    </row>
    <row r="529" spans="1:8" x14ac:dyDescent="0.3">
      <c r="A529" s="324">
        <v>2</v>
      </c>
      <c r="B529" s="130" t="s">
        <v>412</v>
      </c>
      <c r="C529" s="113" t="s">
        <v>413</v>
      </c>
      <c r="D529" s="113" t="s">
        <v>185</v>
      </c>
      <c r="E529" s="113">
        <v>15</v>
      </c>
      <c r="F529" s="189">
        <v>20000000</v>
      </c>
      <c r="G529" s="189">
        <f t="shared" ref="G529:G531" si="12">F529*E529</f>
        <v>300000000</v>
      </c>
    </row>
    <row r="530" spans="1:8" ht="31.5" x14ac:dyDescent="0.3">
      <c r="A530" s="324">
        <v>3</v>
      </c>
      <c r="B530" s="130" t="s">
        <v>414</v>
      </c>
      <c r="C530" s="113" t="s">
        <v>413</v>
      </c>
      <c r="D530" s="113" t="s">
        <v>185</v>
      </c>
      <c r="E530" s="113">
        <v>5</v>
      </c>
      <c r="F530" s="189">
        <v>17000000</v>
      </c>
      <c r="G530" s="189">
        <f t="shared" si="12"/>
        <v>85000000</v>
      </c>
    </row>
    <row r="531" spans="1:8" x14ac:dyDescent="0.3">
      <c r="A531" s="324">
        <v>4</v>
      </c>
      <c r="B531" s="130" t="s">
        <v>301</v>
      </c>
      <c r="C531" s="113" t="s">
        <v>302</v>
      </c>
      <c r="D531" s="113" t="s">
        <v>65</v>
      </c>
      <c r="E531" s="113">
        <v>15</v>
      </c>
      <c r="F531" s="189">
        <v>10000000</v>
      </c>
      <c r="G531" s="189">
        <f t="shared" si="12"/>
        <v>150000000</v>
      </c>
    </row>
    <row r="532" spans="1:8" x14ac:dyDescent="0.3">
      <c r="A532" s="307">
        <v>5</v>
      </c>
      <c r="B532" s="7" t="s">
        <v>451</v>
      </c>
      <c r="C532" s="176" t="s">
        <v>302</v>
      </c>
      <c r="D532" s="34" t="s">
        <v>185</v>
      </c>
      <c r="E532" s="176">
        <v>4</v>
      </c>
      <c r="F532" s="255">
        <v>400000000</v>
      </c>
      <c r="G532" s="255">
        <f>F532*E532</f>
        <v>1600000000</v>
      </c>
    </row>
    <row r="533" spans="1:8" x14ac:dyDescent="0.3">
      <c r="A533" s="326"/>
      <c r="B533" s="198" t="s">
        <v>177</v>
      </c>
      <c r="C533" s="200"/>
      <c r="D533" s="215"/>
      <c r="E533" s="200"/>
      <c r="F533" s="201"/>
      <c r="G533" s="291"/>
    </row>
    <row r="534" spans="1:8" x14ac:dyDescent="0.3">
      <c r="A534" s="296"/>
      <c r="B534" s="10" t="s">
        <v>446</v>
      </c>
      <c r="C534" s="41"/>
      <c r="D534" s="196"/>
      <c r="E534" s="41"/>
      <c r="F534" s="194"/>
      <c r="G534" s="269"/>
    </row>
    <row r="535" spans="1:8" x14ac:dyDescent="0.3">
      <c r="A535" s="296"/>
      <c r="B535" s="10" t="s">
        <v>447</v>
      </c>
      <c r="C535" s="41"/>
      <c r="D535" s="196"/>
      <c r="E535" s="41"/>
      <c r="F535" s="194"/>
      <c r="G535" s="269"/>
    </row>
    <row r="536" spans="1:8" x14ac:dyDescent="0.3">
      <c r="A536" s="296"/>
      <c r="B536" s="10" t="s">
        <v>448</v>
      </c>
      <c r="C536" s="41"/>
      <c r="D536" s="196"/>
      <c r="E536" s="41"/>
      <c r="F536" s="194"/>
      <c r="G536" s="269"/>
    </row>
    <row r="537" spans="1:8" x14ac:dyDescent="0.3">
      <c r="A537" s="296"/>
      <c r="B537" s="10" t="s">
        <v>449</v>
      </c>
      <c r="C537" s="41"/>
      <c r="D537" s="196"/>
      <c r="E537" s="41"/>
      <c r="F537" s="194"/>
      <c r="G537" s="269"/>
    </row>
    <row r="538" spans="1:8" x14ac:dyDescent="0.3">
      <c r="A538" s="296"/>
      <c r="B538" s="10" t="s">
        <v>450</v>
      </c>
      <c r="C538" s="41"/>
      <c r="D538" s="196"/>
      <c r="E538" s="41"/>
      <c r="F538" s="194"/>
      <c r="G538" s="269"/>
    </row>
    <row r="539" spans="1:8" customFormat="1" ht="18.75" customHeight="1" x14ac:dyDescent="0.25">
      <c r="A539" s="327">
        <v>6</v>
      </c>
      <c r="B539" s="130" t="s">
        <v>442</v>
      </c>
      <c r="C539" s="113" t="s">
        <v>302</v>
      </c>
      <c r="D539" s="113" t="s">
        <v>65</v>
      </c>
      <c r="E539" s="113">
        <v>2</v>
      </c>
      <c r="F539" s="189">
        <v>130000000</v>
      </c>
      <c r="G539" s="189">
        <f>F539*E539</f>
        <v>260000000</v>
      </c>
    </row>
    <row r="540" spans="1:8" customFormat="1" ht="18.75" customHeight="1" x14ac:dyDescent="0.25">
      <c r="A540" s="327">
        <v>7</v>
      </c>
      <c r="B540" s="130" t="s">
        <v>443</v>
      </c>
      <c r="C540" s="113" t="s">
        <v>302</v>
      </c>
      <c r="D540" s="113" t="s">
        <v>65</v>
      </c>
      <c r="E540" s="113">
        <v>2</v>
      </c>
      <c r="F540" s="189">
        <v>120000000</v>
      </c>
      <c r="G540" s="189">
        <f t="shared" ref="G540:G542" si="13">F540*E540</f>
        <v>240000000</v>
      </c>
    </row>
    <row r="541" spans="1:8" customFormat="1" ht="21" customHeight="1" x14ac:dyDescent="0.25">
      <c r="A541" s="327">
        <v>8</v>
      </c>
      <c r="B541" s="130" t="s">
        <v>444</v>
      </c>
      <c r="C541" s="113" t="s">
        <v>302</v>
      </c>
      <c r="D541" s="113" t="s">
        <v>65</v>
      </c>
      <c r="E541" s="113">
        <v>4</v>
      </c>
      <c r="F541" s="189">
        <v>110000000</v>
      </c>
      <c r="G541" s="189">
        <f t="shared" si="13"/>
        <v>440000000</v>
      </c>
    </row>
    <row r="542" spans="1:8" customFormat="1" ht="16.5" x14ac:dyDescent="0.25">
      <c r="A542" s="327">
        <v>9</v>
      </c>
      <c r="B542" s="130" t="s">
        <v>445</v>
      </c>
      <c r="C542" s="113" t="s">
        <v>302</v>
      </c>
      <c r="D542" s="113" t="s">
        <v>65</v>
      </c>
      <c r="E542" s="113">
        <v>1</v>
      </c>
      <c r="F542" s="189">
        <v>13000000</v>
      </c>
      <c r="G542" s="189">
        <f t="shared" si="13"/>
        <v>13000000</v>
      </c>
    </row>
    <row r="543" spans="1:8" s="165" customFormat="1" ht="24" customHeight="1" x14ac:dyDescent="0.25">
      <c r="A543" s="325"/>
      <c r="B543" s="149" t="s">
        <v>462</v>
      </c>
      <c r="C543" s="131"/>
      <c r="D543" s="131"/>
      <c r="E543" s="131"/>
      <c r="F543" s="164"/>
      <c r="G543" s="227">
        <f>+SUM(G519:G542)</f>
        <v>9613000000</v>
      </c>
      <c r="H543" s="249"/>
    </row>
    <row r="544" spans="1:8" s="165" customFormat="1" ht="24" customHeight="1" x14ac:dyDescent="0.25">
      <c r="A544" s="328"/>
      <c r="B544" s="149" t="s">
        <v>467</v>
      </c>
      <c r="C544" s="131"/>
      <c r="D544" s="131"/>
      <c r="E544" s="131"/>
      <c r="F544" s="164"/>
      <c r="G544" s="227">
        <f>+G543+G517+G502</f>
        <v>20203000000</v>
      </c>
      <c r="H544" s="249"/>
    </row>
    <row r="545" spans="1:7" ht="24" customHeight="1" x14ac:dyDescent="0.3">
      <c r="A545" s="343" t="s">
        <v>466</v>
      </c>
      <c r="B545" s="344"/>
      <c r="C545" s="344"/>
      <c r="D545" s="344"/>
      <c r="E545" s="344"/>
      <c r="F545" s="345"/>
      <c r="G545" s="292">
        <f>+G544+G488+G311+G260+G200+G150+G142</f>
        <v>107650875683.175</v>
      </c>
    </row>
    <row r="546" spans="1:7" ht="24" customHeight="1" x14ac:dyDescent="0.3"/>
    <row r="547" spans="1:7" ht="24" customHeight="1" x14ac:dyDescent="0.3">
      <c r="E547" s="422"/>
      <c r="F547" s="346"/>
      <c r="G547" s="346"/>
    </row>
    <row r="548" spans="1:7" x14ac:dyDescent="0.3">
      <c r="E548" s="346"/>
      <c r="F548" s="346"/>
      <c r="G548" s="346"/>
    </row>
    <row r="552" spans="1:7" x14ac:dyDescent="0.3">
      <c r="E552" s="346"/>
      <c r="F552" s="346"/>
      <c r="G552" s="346"/>
    </row>
  </sheetData>
  <mergeCells count="5">
    <mergeCell ref="A1:G1"/>
    <mergeCell ref="A545:F545"/>
    <mergeCell ref="E547:G547"/>
    <mergeCell ref="E548:G548"/>
    <mergeCell ref="E552:G552"/>
  </mergeCells>
  <pageMargins left="0.75757575757575801" right="0.21070075757575757" top="0.5" bottom="0.54166666666666696" header="0.3" footer="0.3"/>
  <pageSetup paperSize="9" fitToHeight="0" orientation="landscape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2018 new</vt:lpstr>
      <vt:lpstr>TH new</vt:lpstr>
      <vt:lpstr>2018</vt:lpstr>
      <vt:lpstr>2019</vt:lpstr>
      <vt:lpstr>2020</vt:lpstr>
      <vt:lpstr>TH</vt:lpstr>
      <vt:lpstr>'2018 new'!Print_Titles</vt:lpstr>
      <vt:lpstr>TH!Print_Titles</vt:lpstr>
      <vt:lpstr>'TH new'!Print_Titles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2018-04-07T03:16:03Z</cp:lastPrinted>
  <dcterms:created xsi:type="dcterms:W3CDTF">2016-08-06T01:12:50Z</dcterms:created>
  <dcterms:modified xsi:type="dcterms:W3CDTF">2018-05-06T13:44:18Z</dcterms:modified>
</cp:coreProperties>
</file>